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omments5.xml" ContentType="application/vnd.openxmlformats-officedocument.spreadsheetml.comments+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01-fileserver\事業支援課\13-稼ぐ県産品支援事業\R7\04_公募\沖縄フェア\"/>
    </mc:Choice>
  </mc:AlternateContent>
  <xr:revisionPtr revIDLastSave="0" documentId="13_ncr:1_{86B84F7D-81CF-4972-8FAF-B2A7615BFD85}" xr6:coauthVersionLast="47" xr6:coauthVersionMax="47" xr10:uidLastSave="{00000000-0000-0000-0000-000000000000}"/>
  <bookViews>
    <workbookView xWindow="-108" yWindow="-108" windowWidth="23256" windowHeight="12576" xr2:uid="{00000000-000D-0000-FFFF-FFFF00000000}"/>
  </bookViews>
  <sheets>
    <sheet name="確認事項※確認必須" sheetId="16" r:id="rId1"/>
    <sheet name="チェックシート (沖縄フェア開催)" sheetId="26" r:id="rId2"/>
    <sheet name="①公社1号様式、別紙1、別紙2" sheetId="18" r:id="rId3"/>
    <sheet name="②（別添１）類似補助金確認表" sheetId="15" r:id="rId4"/>
    <sheet name="③　別紙3　補助事業実施計画一覧" sheetId="22" r:id="rId5"/>
    <sheet name="④　別紙4　事業経費積算書" sheetId="23" r:id="rId6"/>
    <sheet name="（記入例）別紙4事業経費積算書" sheetId="24" r:id="rId7"/>
    <sheet name="本申請時提出資料" sheetId="17" r:id="rId8"/>
    <sheet name="⑤様式第1号、別紙5（本申請様式）" sheetId="1" r:id="rId9"/>
    <sheet name="⑥　積算内訳一覧(別紙4関連）" sheetId="25" r:id="rId10"/>
    <sheet name="⑦　【出力のみ】別紙４収支計算書（申請）" sheetId="30" r:id="rId11"/>
    <sheet name="【参考】宿泊費（甲地方）" sheetId="21" r:id="rId12"/>
    <sheet name="⑧債権者登録" sheetId="27" r:id="rId13"/>
    <sheet name="【参考】債権者登録（記入要領）" sheetId="28" r:id="rId14"/>
    <sheet name="通帳コピー（例）" sheetId="29" r:id="rId15"/>
  </sheets>
  <definedNames>
    <definedName name="_xlnm.Print_Area" localSheetId="2">'①公社1号様式、別紙1、別紙2'!$A$1:$AB$139</definedName>
    <definedName name="_xlnm.Print_Area" localSheetId="3">'②（別添１）類似補助金確認表'!$A$1:$AH$60</definedName>
    <definedName name="_xlnm.Print_Area" localSheetId="4">'③　別紙3　補助事業実施計画一覧'!$A$1:$J$69</definedName>
    <definedName name="_xlnm.Print_Area" localSheetId="8">'⑤様式第1号、別紙5（本申請様式）'!$A$1:$AB$110</definedName>
    <definedName name="_xlnm.Print_Area" localSheetId="9">'⑥　積算内訳一覧(別紙4関連）'!$A$1:$I$453</definedName>
    <definedName name="_xlnm.Print_Area" localSheetId="10">'⑦　【出力のみ】別紙４収支計算書（申請）'!$A$1:$E$29</definedName>
    <definedName name="_xlnm.Print_Area" localSheetId="12">⑧債権者登録!$A$1:$AA$41</definedName>
    <definedName name="_xlnm.Print_Area" localSheetId="1">'チェックシート (沖縄フェア開催)'!$A$1:$J$42</definedName>
    <definedName name="_xlnm.Print_Titles" localSheetId="4">'③　別紙3　補助事業実施計画一覧'!$9:$9</definedName>
  </definedNames>
  <calcPr calcId="191029"/>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 i="23" l="1"/>
  <c r="F316" i="25"/>
  <c r="R11" i="1" l="1"/>
  <c r="F38" i="27" s="1"/>
  <c r="R12" i="1"/>
  <c r="R13" i="1"/>
  <c r="C11" i="27"/>
  <c r="C12" i="26"/>
  <c r="C11" i="26"/>
  <c r="C10" i="26"/>
  <c r="I55" i="18"/>
  <c r="F440" i="25"/>
  <c r="F445" i="25"/>
  <c r="D444" i="25"/>
  <c r="H444" i="25" s="1"/>
  <c r="D443" i="25"/>
  <c r="H443" i="25" s="1"/>
  <c r="D442" i="25"/>
  <c r="G442" i="25" s="1"/>
  <c r="D441" i="25"/>
  <c r="H441" i="25" s="1"/>
  <c r="D439" i="25"/>
  <c r="H439" i="25" s="1"/>
  <c r="D438" i="25"/>
  <c r="G438" i="25" s="1"/>
  <c r="D437" i="25"/>
  <c r="H437" i="25" s="1"/>
  <c r="D436" i="25"/>
  <c r="H436" i="25" s="1"/>
  <c r="F409" i="25"/>
  <c r="F414" i="25"/>
  <c r="D413" i="25"/>
  <c r="H413" i="25" s="1"/>
  <c r="D412" i="25"/>
  <c r="G412" i="25" s="1"/>
  <c r="D411" i="25"/>
  <c r="H411" i="25" s="1"/>
  <c r="D410" i="25"/>
  <c r="H410" i="25" s="1"/>
  <c r="D408" i="25"/>
  <c r="H408" i="25" s="1"/>
  <c r="D407" i="25"/>
  <c r="H407" i="25" s="1"/>
  <c r="D406" i="25"/>
  <c r="H406" i="25" s="1"/>
  <c r="D405" i="25"/>
  <c r="H405" i="25" s="1"/>
  <c r="F388" i="25"/>
  <c r="D387" i="25"/>
  <c r="H387" i="25" s="1"/>
  <c r="D386" i="25"/>
  <c r="G386" i="25" s="1"/>
  <c r="D385" i="25"/>
  <c r="H385" i="25" s="1"/>
  <c r="D384" i="25"/>
  <c r="H384" i="25" s="1"/>
  <c r="F383" i="25"/>
  <c r="D382" i="25"/>
  <c r="H382" i="25" s="1"/>
  <c r="D381" i="25"/>
  <c r="G381" i="25" s="1"/>
  <c r="D380" i="25"/>
  <c r="G380" i="25" s="1"/>
  <c r="D379" i="25"/>
  <c r="G379" i="25" s="1"/>
  <c r="F362" i="25"/>
  <c r="D361" i="25"/>
  <c r="H361" i="25" s="1"/>
  <c r="D360" i="25"/>
  <c r="H360" i="25" s="1"/>
  <c r="D359" i="25"/>
  <c r="H359" i="25" s="1"/>
  <c r="D358" i="25"/>
  <c r="H358" i="25" s="1"/>
  <c r="F357" i="25"/>
  <c r="D356" i="25"/>
  <c r="H356" i="25" s="1"/>
  <c r="D355" i="25"/>
  <c r="H355" i="25" s="1"/>
  <c r="D354" i="25"/>
  <c r="H354" i="25" s="1"/>
  <c r="D353" i="25"/>
  <c r="H353" i="25" s="1"/>
  <c r="F331" i="25"/>
  <c r="D330" i="25"/>
  <c r="H330" i="25" s="1"/>
  <c r="D329" i="25"/>
  <c r="G329" i="25" s="1"/>
  <c r="D328" i="25"/>
  <c r="G328" i="25" s="1"/>
  <c r="D327" i="25"/>
  <c r="H327" i="25" s="1"/>
  <c r="F326" i="25"/>
  <c r="D325" i="25"/>
  <c r="H325" i="25" s="1"/>
  <c r="D324" i="25"/>
  <c r="H324" i="25" s="1"/>
  <c r="D323" i="25"/>
  <c r="H323" i="25" s="1"/>
  <c r="D322" i="25"/>
  <c r="H322" i="25" s="1"/>
  <c r="F300" i="25"/>
  <c r="D299" i="25"/>
  <c r="H299" i="25" s="1"/>
  <c r="D298" i="25"/>
  <c r="G298" i="25" s="1"/>
  <c r="D297" i="25"/>
  <c r="H297" i="25" s="1"/>
  <c r="D296" i="25"/>
  <c r="G296" i="25" s="1"/>
  <c r="F295" i="25"/>
  <c r="D294" i="25"/>
  <c r="H294" i="25" s="1"/>
  <c r="D293" i="25"/>
  <c r="H293" i="25" s="1"/>
  <c r="D292" i="25"/>
  <c r="H292" i="25" s="1"/>
  <c r="D291" i="25"/>
  <c r="H291" i="25" s="1"/>
  <c r="F269" i="25"/>
  <c r="D268" i="25"/>
  <c r="H268" i="25" s="1"/>
  <c r="D267" i="25"/>
  <c r="G267" i="25" s="1"/>
  <c r="D266" i="25"/>
  <c r="H266" i="25" s="1"/>
  <c r="D265" i="25"/>
  <c r="H265" i="25" s="1"/>
  <c r="F264" i="25"/>
  <c r="D263" i="25"/>
  <c r="H263" i="25" s="1"/>
  <c r="D262" i="25"/>
  <c r="H262" i="25" s="1"/>
  <c r="D261" i="25"/>
  <c r="H261" i="25" s="1"/>
  <c r="D260" i="25"/>
  <c r="H260" i="25" s="1"/>
  <c r="F243" i="25"/>
  <c r="D242" i="25"/>
  <c r="H242" i="25" s="1"/>
  <c r="D241" i="25"/>
  <c r="H241" i="25" s="1"/>
  <c r="D240" i="25"/>
  <c r="H240" i="25" s="1"/>
  <c r="D239" i="25"/>
  <c r="H239" i="25" s="1"/>
  <c r="F238" i="25"/>
  <c r="D237" i="25"/>
  <c r="H237" i="25" s="1"/>
  <c r="D236" i="25"/>
  <c r="H236" i="25" s="1"/>
  <c r="D235" i="25"/>
  <c r="H235" i="25" s="1"/>
  <c r="D234" i="25"/>
  <c r="H234" i="25" s="1"/>
  <c r="F217" i="25"/>
  <c r="D216" i="25"/>
  <c r="H216" i="25" s="1"/>
  <c r="D215" i="25"/>
  <c r="H215" i="25" s="1"/>
  <c r="D214" i="25"/>
  <c r="G214" i="25" s="1"/>
  <c r="D213" i="25"/>
  <c r="H213" i="25" s="1"/>
  <c r="F212" i="25"/>
  <c r="D211" i="25"/>
  <c r="H211" i="25" s="1"/>
  <c r="D210" i="25"/>
  <c r="H210" i="25" s="1"/>
  <c r="D209" i="25"/>
  <c r="H209" i="25" s="1"/>
  <c r="D208" i="25"/>
  <c r="G208" i="25" s="1"/>
  <c r="F186" i="25"/>
  <c r="F191" i="25"/>
  <c r="D190" i="25"/>
  <c r="H190" i="25" s="1"/>
  <c r="D189" i="25"/>
  <c r="H189" i="25" s="1"/>
  <c r="D188" i="25"/>
  <c r="G188" i="25" s="1"/>
  <c r="D187" i="25"/>
  <c r="H187" i="25" s="1"/>
  <c r="D185" i="25"/>
  <c r="H185" i="25" s="1"/>
  <c r="D184" i="25"/>
  <c r="H184" i="25" s="1"/>
  <c r="D183" i="25"/>
  <c r="H183" i="25" s="1"/>
  <c r="D182" i="25"/>
  <c r="H182" i="25" s="1"/>
  <c r="F160" i="25"/>
  <c r="F165" i="25"/>
  <c r="D164" i="25"/>
  <c r="H164" i="25" s="1"/>
  <c r="D163" i="25"/>
  <c r="H163" i="25" s="1"/>
  <c r="D162" i="25"/>
  <c r="H162" i="25" s="1"/>
  <c r="D161" i="25"/>
  <c r="H161" i="25" s="1"/>
  <c r="D159" i="25"/>
  <c r="G159" i="25" s="1"/>
  <c r="D158" i="25"/>
  <c r="H158" i="25" s="1"/>
  <c r="D157" i="25"/>
  <c r="H157" i="25" s="1"/>
  <c r="D156" i="25"/>
  <c r="H156" i="25" s="1"/>
  <c r="F134" i="25"/>
  <c r="D133" i="25"/>
  <c r="H133" i="25" s="1"/>
  <c r="D132" i="25"/>
  <c r="H132" i="25" s="1"/>
  <c r="D131" i="25"/>
  <c r="H131" i="25" s="1"/>
  <c r="D130" i="25"/>
  <c r="H130" i="25" s="1"/>
  <c r="F129" i="25"/>
  <c r="D128" i="25"/>
  <c r="H128" i="25" s="1"/>
  <c r="D127" i="25"/>
  <c r="H127" i="25" s="1"/>
  <c r="D126" i="25"/>
  <c r="G126" i="25" s="1"/>
  <c r="D125" i="25"/>
  <c r="H125" i="25" s="1"/>
  <c r="F108" i="25"/>
  <c r="D107" i="25"/>
  <c r="H107" i="25" s="1"/>
  <c r="D106" i="25"/>
  <c r="G106" i="25" s="1"/>
  <c r="D105" i="25"/>
  <c r="G105" i="25" s="1"/>
  <c r="D104" i="25"/>
  <c r="H104" i="25" s="1"/>
  <c r="F103" i="25"/>
  <c r="D102" i="25"/>
  <c r="H102" i="25" s="1"/>
  <c r="D101" i="25"/>
  <c r="G101" i="25" s="1"/>
  <c r="D100" i="25"/>
  <c r="G100" i="25" s="1"/>
  <c r="D99" i="25"/>
  <c r="G99" i="25" s="1"/>
  <c r="F82" i="25"/>
  <c r="D81" i="25"/>
  <c r="G81" i="25" s="1"/>
  <c r="D80" i="25"/>
  <c r="H80" i="25" s="1"/>
  <c r="D79" i="25"/>
  <c r="H79" i="25" s="1"/>
  <c r="D78" i="25"/>
  <c r="H78" i="25" s="1"/>
  <c r="F77" i="25"/>
  <c r="D76" i="25"/>
  <c r="H76" i="25" s="1"/>
  <c r="D75" i="25"/>
  <c r="H75" i="25" s="1"/>
  <c r="D74" i="25"/>
  <c r="G74" i="25" s="1"/>
  <c r="D73" i="25"/>
  <c r="H73" i="25" s="1"/>
  <c r="F56" i="25"/>
  <c r="D55" i="25"/>
  <c r="H55" i="25" s="1"/>
  <c r="D54" i="25"/>
  <c r="G54" i="25" s="1"/>
  <c r="D53" i="25"/>
  <c r="H53" i="25" s="1"/>
  <c r="D52" i="25"/>
  <c r="H52" i="25" s="1"/>
  <c r="F51" i="25"/>
  <c r="D50" i="25"/>
  <c r="H50" i="25" s="1"/>
  <c r="D49" i="25"/>
  <c r="H49" i="25" s="1"/>
  <c r="D48" i="25"/>
  <c r="G48" i="25" s="1"/>
  <c r="D47" i="25"/>
  <c r="H47" i="25" s="1"/>
  <c r="F25" i="25"/>
  <c r="F30" i="25"/>
  <c r="D29" i="25"/>
  <c r="H29" i="25" s="1"/>
  <c r="D28" i="25"/>
  <c r="G28" i="25" s="1"/>
  <c r="D27" i="25"/>
  <c r="H27" i="25" s="1"/>
  <c r="D26" i="25"/>
  <c r="H26" i="25" s="1"/>
  <c r="D24" i="25"/>
  <c r="H24" i="25" s="1"/>
  <c r="D23" i="25"/>
  <c r="H23" i="25" s="1"/>
  <c r="D22" i="25"/>
  <c r="G22" i="25" s="1"/>
  <c r="D21" i="25"/>
  <c r="G21" i="25" s="1"/>
  <c r="G443" i="25" l="1"/>
  <c r="H438" i="25"/>
  <c r="H440" i="25" s="1"/>
  <c r="H442" i="25"/>
  <c r="H445" i="25" s="1"/>
  <c r="G441" i="25"/>
  <c r="G444" i="25"/>
  <c r="G439" i="25"/>
  <c r="G436" i="25"/>
  <c r="H412" i="25"/>
  <c r="H414" i="25" s="1"/>
  <c r="G437" i="25"/>
  <c r="H409" i="25"/>
  <c r="G410" i="25"/>
  <c r="G413" i="25"/>
  <c r="G407" i="25"/>
  <c r="G411" i="25"/>
  <c r="G405" i="25"/>
  <c r="G408" i="25"/>
  <c r="G406" i="25"/>
  <c r="H386" i="25"/>
  <c r="H388" i="25"/>
  <c r="G384" i="25"/>
  <c r="G387" i="25"/>
  <c r="H380" i="25"/>
  <c r="G385" i="25"/>
  <c r="H381" i="25"/>
  <c r="H379" i="25"/>
  <c r="G382" i="25"/>
  <c r="G383" i="25" s="1"/>
  <c r="G360" i="25"/>
  <c r="H362" i="25"/>
  <c r="H357" i="25"/>
  <c r="G358" i="25"/>
  <c r="G361" i="25"/>
  <c r="G355" i="25"/>
  <c r="G359" i="25"/>
  <c r="G353" i="25"/>
  <c r="G356" i="25"/>
  <c r="H328" i="25"/>
  <c r="G354" i="25"/>
  <c r="H326" i="25"/>
  <c r="H329" i="25"/>
  <c r="G324" i="25"/>
  <c r="G322" i="25"/>
  <c r="G327" i="25"/>
  <c r="G330" i="25"/>
  <c r="G325" i="25"/>
  <c r="G323" i="25"/>
  <c r="G292" i="25"/>
  <c r="G299" i="25"/>
  <c r="H296" i="25"/>
  <c r="G291" i="25"/>
  <c r="H298" i="25"/>
  <c r="G293" i="25"/>
  <c r="G297" i="25"/>
  <c r="H295" i="25"/>
  <c r="G294" i="25"/>
  <c r="H267" i="25"/>
  <c r="H269" i="25" s="1"/>
  <c r="G260" i="25"/>
  <c r="G265" i="25"/>
  <c r="G268" i="25"/>
  <c r="G262" i="25"/>
  <c r="G266" i="25"/>
  <c r="H264" i="25"/>
  <c r="G263" i="25"/>
  <c r="G239" i="25"/>
  <c r="G261" i="25"/>
  <c r="G234" i="25"/>
  <c r="G241" i="25"/>
  <c r="H243" i="25"/>
  <c r="H238" i="25"/>
  <c r="G242" i="25"/>
  <c r="G236" i="25"/>
  <c r="G240" i="25"/>
  <c r="G237" i="25"/>
  <c r="G235" i="25"/>
  <c r="H214" i="25"/>
  <c r="H217" i="25" s="1"/>
  <c r="G211" i="25"/>
  <c r="H208" i="25"/>
  <c r="H212" i="25" s="1"/>
  <c r="G215" i="25"/>
  <c r="G213" i="25"/>
  <c r="G210" i="25"/>
  <c r="G216" i="25"/>
  <c r="G209" i="25"/>
  <c r="G187" i="25"/>
  <c r="G190" i="25"/>
  <c r="G182" i="25"/>
  <c r="H188" i="25"/>
  <c r="H191" i="25" s="1"/>
  <c r="G189" i="25"/>
  <c r="H186" i="25"/>
  <c r="G185" i="25"/>
  <c r="G184" i="25"/>
  <c r="G183" i="25"/>
  <c r="H165" i="25"/>
  <c r="H159" i="25"/>
  <c r="H160" i="25" s="1"/>
  <c r="G163" i="25"/>
  <c r="G156" i="25"/>
  <c r="G161" i="25"/>
  <c r="G164" i="25"/>
  <c r="G162" i="25"/>
  <c r="G158" i="25"/>
  <c r="H134" i="25"/>
  <c r="H126" i="25"/>
  <c r="H129" i="25" s="1"/>
  <c r="G157" i="25"/>
  <c r="G132" i="25"/>
  <c r="G131" i="25"/>
  <c r="G130" i="25"/>
  <c r="G133" i="25"/>
  <c r="G127" i="25"/>
  <c r="G128" i="25"/>
  <c r="G125" i="25"/>
  <c r="H101" i="25"/>
  <c r="H106" i="25"/>
  <c r="G107" i="25"/>
  <c r="H105" i="25"/>
  <c r="G104" i="25"/>
  <c r="H100" i="25"/>
  <c r="H99" i="25"/>
  <c r="G102" i="25"/>
  <c r="G103" i="25" s="1"/>
  <c r="H81" i="25"/>
  <c r="H82" i="25" s="1"/>
  <c r="G80" i="25"/>
  <c r="G73" i="25"/>
  <c r="G78" i="25"/>
  <c r="H74" i="25"/>
  <c r="H77" i="25" s="1"/>
  <c r="G79" i="25"/>
  <c r="G75" i="25"/>
  <c r="G76" i="25"/>
  <c r="G53" i="25"/>
  <c r="H48" i="25"/>
  <c r="H51" i="25" s="1"/>
  <c r="H54" i="25"/>
  <c r="H56" i="25" s="1"/>
  <c r="G52" i="25"/>
  <c r="G55" i="25"/>
  <c r="G49" i="25"/>
  <c r="G47" i="25"/>
  <c r="G50" i="25"/>
  <c r="H28" i="25"/>
  <c r="H30" i="25" s="1"/>
  <c r="G27" i="25"/>
  <c r="H22" i="25"/>
  <c r="G26" i="25"/>
  <c r="G29" i="25"/>
  <c r="G23" i="25"/>
  <c r="H21" i="25"/>
  <c r="G24" i="25"/>
  <c r="F435" i="25"/>
  <c r="D434" i="25"/>
  <c r="H434" i="25" s="1"/>
  <c r="D433" i="25"/>
  <c r="H433" i="25" s="1"/>
  <c r="D432" i="25"/>
  <c r="G432" i="25" s="1"/>
  <c r="D431" i="25"/>
  <c r="H431" i="25" s="1"/>
  <c r="F430" i="25"/>
  <c r="D429" i="25"/>
  <c r="G429" i="25" s="1"/>
  <c r="D428" i="25"/>
  <c r="H428" i="25" s="1"/>
  <c r="D427" i="25"/>
  <c r="G427" i="25" s="1"/>
  <c r="D426" i="25"/>
  <c r="H426" i="25" s="1"/>
  <c r="F425" i="25"/>
  <c r="F446" i="25" s="1"/>
  <c r="D424" i="25"/>
  <c r="H424" i="25" s="1"/>
  <c r="D423" i="25"/>
  <c r="H423" i="25" s="1"/>
  <c r="D422" i="25"/>
  <c r="G422" i="25" s="1"/>
  <c r="D421" i="25"/>
  <c r="G421" i="25" s="1"/>
  <c r="F404" i="25"/>
  <c r="D403" i="25"/>
  <c r="H403" i="25" s="1"/>
  <c r="D402" i="25"/>
  <c r="H402" i="25" s="1"/>
  <c r="D401" i="25"/>
  <c r="H401" i="25" s="1"/>
  <c r="D400" i="25"/>
  <c r="G400" i="25" s="1"/>
  <c r="F399" i="25"/>
  <c r="D398" i="25"/>
  <c r="H398" i="25" s="1"/>
  <c r="D397" i="25"/>
  <c r="H397" i="25" s="1"/>
  <c r="D396" i="25"/>
  <c r="H396" i="25" s="1"/>
  <c r="D395" i="25"/>
  <c r="H395" i="25" s="1"/>
  <c r="F394" i="25"/>
  <c r="D393" i="25"/>
  <c r="H393" i="25" s="1"/>
  <c r="D392" i="25"/>
  <c r="D391" i="25"/>
  <c r="G391" i="25" s="1"/>
  <c r="D390" i="25"/>
  <c r="H390" i="25" s="1"/>
  <c r="F378" i="25"/>
  <c r="D377" i="25"/>
  <c r="H377" i="25" s="1"/>
  <c r="D376" i="25"/>
  <c r="G376" i="25" s="1"/>
  <c r="D375" i="25"/>
  <c r="H375" i="25" s="1"/>
  <c r="D374" i="25"/>
  <c r="F373" i="25"/>
  <c r="D372" i="25"/>
  <c r="H372" i="25" s="1"/>
  <c r="D371" i="25"/>
  <c r="H371" i="25" s="1"/>
  <c r="D370" i="25"/>
  <c r="H370" i="25" s="1"/>
  <c r="D369" i="25"/>
  <c r="H369" i="25" s="1"/>
  <c r="F368" i="25"/>
  <c r="D367" i="25"/>
  <c r="H367" i="25" s="1"/>
  <c r="D366" i="25"/>
  <c r="D365" i="25"/>
  <c r="G365" i="25" s="1"/>
  <c r="D364" i="25"/>
  <c r="H364" i="25" s="1"/>
  <c r="F352" i="25"/>
  <c r="D351" i="25"/>
  <c r="H351" i="25" s="1"/>
  <c r="D350" i="25"/>
  <c r="G350" i="25" s="1"/>
  <c r="D349" i="25"/>
  <c r="H349" i="25" s="1"/>
  <c r="D348" i="25"/>
  <c r="F347" i="25"/>
  <c r="D346" i="25"/>
  <c r="H346" i="25" s="1"/>
  <c r="D345" i="25"/>
  <c r="H345" i="25" s="1"/>
  <c r="D344" i="25"/>
  <c r="H344" i="25" s="1"/>
  <c r="D343" i="25"/>
  <c r="H343" i="25" s="1"/>
  <c r="F342" i="25"/>
  <c r="D341" i="25"/>
  <c r="H341" i="25" s="1"/>
  <c r="D340" i="25"/>
  <c r="D339" i="25"/>
  <c r="G339" i="25" s="1"/>
  <c r="D338" i="25"/>
  <c r="H338" i="25" s="1"/>
  <c r="F321" i="25"/>
  <c r="D320" i="25"/>
  <c r="G320" i="25" s="1"/>
  <c r="D319" i="25"/>
  <c r="H319" i="25" s="1"/>
  <c r="D318" i="25"/>
  <c r="D317" i="25"/>
  <c r="D315" i="25"/>
  <c r="H315" i="25" s="1"/>
  <c r="D314" i="25"/>
  <c r="H314" i="25" s="1"/>
  <c r="D313" i="25"/>
  <c r="H313" i="25" s="1"/>
  <c r="D312" i="25"/>
  <c r="G312" i="25" s="1"/>
  <c r="F311" i="25"/>
  <c r="D310" i="25"/>
  <c r="D309" i="25"/>
  <c r="D308" i="25"/>
  <c r="H308" i="25" s="1"/>
  <c r="D307" i="25"/>
  <c r="H307" i="25" s="1"/>
  <c r="F290" i="25"/>
  <c r="D289" i="25"/>
  <c r="G289" i="25" s="1"/>
  <c r="D288" i="25"/>
  <c r="D287" i="25"/>
  <c r="D286" i="25"/>
  <c r="H286" i="25" s="1"/>
  <c r="F285" i="25"/>
  <c r="D284" i="25"/>
  <c r="H284" i="25" s="1"/>
  <c r="D283" i="25"/>
  <c r="H283" i="25" s="1"/>
  <c r="D282" i="25"/>
  <c r="G282" i="25" s="1"/>
  <c r="D281" i="25"/>
  <c r="G281" i="25" s="1"/>
  <c r="F280" i="25"/>
  <c r="D279" i="25"/>
  <c r="D278" i="25"/>
  <c r="H278" i="25" s="1"/>
  <c r="D277" i="25"/>
  <c r="H277" i="25" s="1"/>
  <c r="D276" i="25"/>
  <c r="H276" i="25" s="1"/>
  <c r="F259" i="25"/>
  <c r="D258" i="25"/>
  <c r="D257" i="25"/>
  <c r="D256" i="25"/>
  <c r="H256" i="25" s="1"/>
  <c r="D255" i="25"/>
  <c r="H255" i="25" s="1"/>
  <c r="F254" i="25"/>
  <c r="D253" i="25"/>
  <c r="H253" i="25" s="1"/>
  <c r="D252" i="25"/>
  <c r="H252" i="25" s="1"/>
  <c r="D251" i="25"/>
  <c r="G251" i="25" s="1"/>
  <c r="D250" i="25"/>
  <c r="F249" i="25"/>
  <c r="D248" i="25"/>
  <c r="H248" i="25" s="1"/>
  <c r="D247" i="25"/>
  <c r="H247" i="25" s="1"/>
  <c r="D246" i="25"/>
  <c r="H246" i="25" s="1"/>
  <c r="D245" i="25"/>
  <c r="H245" i="25" s="1"/>
  <c r="F233" i="25"/>
  <c r="D232" i="25"/>
  <c r="D231" i="25"/>
  <c r="D230" i="25"/>
  <c r="H230" i="25" s="1"/>
  <c r="D229" i="25"/>
  <c r="H229" i="25" s="1"/>
  <c r="F228" i="25"/>
  <c r="D227" i="25"/>
  <c r="H227" i="25" s="1"/>
  <c r="D226" i="25"/>
  <c r="G226" i="25" s="1"/>
  <c r="D225" i="25"/>
  <c r="G225" i="25" s="1"/>
  <c r="D224" i="25"/>
  <c r="F223" i="25"/>
  <c r="D222" i="25"/>
  <c r="H222" i="25" s="1"/>
  <c r="D221" i="25"/>
  <c r="H221" i="25" s="1"/>
  <c r="D220" i="25"/>
  <c r="H220" i="25" s="1"/>
  <c r="D219" i="25"/>
  <c r="H219" i="25" s="1"/>
  <c r="F207" i="25"/>
  <c r="D206" i="25"/>
  <c r="D205" i="25"/>
  <c r="D204" i="25"/>
  <c r="H204" i="25" s="1"/>
  <c r="D203" i="25"/>
  <c r="H203" i="25" s="1"/>
  <c r="F202" i="25"/>
  <c r="D201" i="25"/>
  <c r="H201" i="25" s="1"/>
  <c r="D200" i="25"/>
  <c r="H200" i="25" s="1"/>
  <c r="D199" i="25"/>
  <c r="G199" i="25" s="1"/>
  <c r="D198" i="25"/>
  <c r="F197" i="25"/>
  <c r="D196" i="25"/>
  <c r="H196" i="25" s="1"/>
  <c r="D195" i="25"/>
  <c r="H195" i="25" s="1"/>
  <c r="D194" i="25"/>
  <c r="H194" i="25" s="1"/>
  <c r="D193" i="25"/>
  <c r="H193" i="25" s="1"/>
  <c r="F181" i="25"/>
  <c r="D180" i="25"/>
  <c r="D179" i="25"/>
  <c r="D178" i="25"/>
  <c r="H178" i="25" s="1"/>
  <c r="D177" i="25"/>
  <c r="H177" i="25" s="1"/>
  <c r="F176" i="25"/>
  <c r="D175" i="25"/>
  <c r="H175" i="25" s="1"/>
  <c r="D174" i="25"/>
  <c r="H174" i="25" s="1"/>
  <c r="D173" i="25"/>
  <c r="G173" i="25" s="1"/>
  <c r="D172" i="25"/>
  <c r="F171" i="25"/>
  <c r="D170" i="25"/>
  <c r="H170" i="25" s="1"/>
  <c r="D169" i="25"/>
  <c r="H169" i="25" s="1"/>
  <c r="D168" i="25"/>
  <c r="H168" i="25" s="1"/>
  <c r="D167" i="25"/>
  <c r="H167" i="25" s="1"/>
  <c r="F155" i="25"/>
  <c r="D154" i="25"/>
  <c r="D153" i="25"/>
  <c r="D152" i="25"/>
  <c r="H152" i="25" s="1"/>
  <c r="D151" i="25"/>
  <c r="H151" i="25" s="1"/>
  <c r="F150" i="25"/>
  <c r="D149" i="25"/>
  <c r="H149" i="25" s="1"/>
  <c r="D148" i="25"/>
  <c r="H148" i="25" s="1"/>
  <c r="D147" i="25"/>
  <c r="G147" i="25" s="1"/>
  <c r="D146" i="25"/>
  <c r="F145" i="25"/>
  <c r="D144" i="25"/>
  <c r="H144" i="25" s="1"/>
  <c r="D143" i="25"/>
  <c r="H143" i="25" s="1"/>
  <c r="D142" i="25"/>
  <c r="H142" i="25" s="1"/>
  <c r="D141" i="25"/>
  <c r="H141" i="25" s="1"/>
  <c r="F124" i="25"/>
  <c r="D123" i="25"/>
  <c r="D122" i="25"/>
  <c r="H122" i="25" s="1"/>
  <c r="D121" i="25"/>
  <c r="H121" i="25" s="1"/>
  <c r="D120" i="25"/>
  <c r="G120" i="25" s="1"/>
  <c r="F119" i="25"/>
  <c r="D118" i="25"/>
  <c r="H118" i="25" s="1"/>
  <c r="D117" i="25"/>
  <c r="G117" i="25" s="1"/>
  <c r="D116" i="25"/>
  <c r="D115" i="25"/>
  <c r="F114" i="25"/>
  <c r="D113" i="25"/>
  <c r="H113" i="25" s="1"/>
  <c r="D112" i="25"/>
  <c r="G112" i="25" s="1"/>
  <c r="D111" i="25"/>
  <c r="G111" i="25" s="1"/>
  <c r="D110" i="25"/>
  <c r="H110" i="25" s="1"/>
  <c r="F98" i="25"/>
  <c r="D97" i="25"/>
  <c r="D96" i="25"/>
  <c r="H96" i="25" s="1"/>
  <c r="D95" i="25"/>
  <c r="H95" i="25" s="1"/>
  <c r="D94" i="25"/>
  <c r="H94" i="25" s="1"/>
  <c r="F93" i="25"/>
  <c r="D92" i="25"/>
  <c r="G92" i="25" s="1"/>
  <c r="D91" i="25"/>
  <c r="G91" i="25" s="1"/>
  <c r="D90" i="25"/>
  <c r="D89" i="25"/>
  <c r="F88" i="25"/>
  <c r="D87" i="25"/>
  <c r="H87" i="25" s="1"/>
  <c r="D86" i="25"/>
  <c r="H86" i="25" s="1"/>
  <c r="D85" i="25"/>
  <c r="H85" i="25" s="1"/>
  <c r="D84" i="25"/>
  <c r="G84" i="25" s="1"/>
  <c r="F72" i="25"/>
  <c r="D71" i="25"/>
  <c r="D70" i="25"/>
  <c r="H70" i="25" s="1"/>
  <c r="D69" i="25"/>
  <c r="H69" i="25" s="1"/>
  <c r="D68" i="25"/>
  <c r="G68" i="25" s="1"/>
  <c r="F67" i="25"/>
  <c r="D66" i="25"/>
  <c r="G66" i="25" s="1"/>
  <c r="D65" i="25"/>
  <c r="G65" i="25" s="1"/>
  <c r="D64" i="25"/>
  <c r="D63" i="25"/>
  <c r="F62" i="25"/>
  <c r="D61" i="25"/>
  <c r="H61" i="25" s="1"/>
  <c r="D60" i="25"/>
  <c r="H60" i="25" s="1"/>
  <c r="D59" i="25"/>
  <c r="G59" i="25" s="1"/>
  <c r="D58" i="25"/>
  <c r="G58" i="25" s="1"/>
  <c r="F46" i="25"/>
  <c r="D45" i="25"/>
  <c r="D44" i="25"/>
  <c r="H44" i="25" s="1"/>
  <c r="D43" i="25"/>
  <c r="H43" i="25" s="1"/>
  <c r="D42" i="25"/>
  <c r="H42" i="25" s="1"/>
  <c r="F41" i="25"/>
  <c r="D40" i="25"/>
  <c r="G40" i="25" s="1"/>
  <c r="D39" i="25"/>
  <c r="G39" i="25" s="1"/>
  <c r="D38" i="25"/>
  <c r="D37" i="25"/>
  <c r="F36" i="25"/>
  <c r="D35" i="25"/>
  <c r="H35" i="25" s="1"/>
  <c r="D34" i="25"/>
  <c r="G34" i="25" s="1"/>
  <c r="D33" i="25"/>
  <c r="H33" i="25" s="1"/>
  <c r="D32" i="25"/>
  <c r="G32" i="25" s="1"/>
  <c r="F20" i="25"/>
  <c r="D19" i="25"/>
  <c r="D18" i="25"/>
  <c r="H18" i="25" s="1"/>
  <c r="D17" i="25"/>
  <c r="H17" i="25" s="1"/>
  <c r="D16" i="25"/>
  <c r="G16" i="25" s="1"/>
  <c r="F15" i="25"/>
  <c r="D14" i="25"/>
  <c r="G14" i="25" s="1"/>
  <c r="D13" i="25"/>
  <c r="G13" i="25" s="1"/>
  <c r="D12" i="25"/>
  <c r="D11" i="25"/>
  <c r="F10" i="25"/>
  <c r="D9" i="25"/>
  <c r="H9" i="25" s="1"/>
  <c r="D8" i="25"/>
  <c r="H8" i="25" s="1"/>
  <c r="D7" i="25"/>
  <c r="G7" i="25" s="1"/>
  <c r="D6" i="25"/>
  <c r="G6" i="25" s="1"/>
  <c r="G440" i="25" l="1"/>
  <c r="F415" i="25"/>
  <c r="G445" i="25"/>
  <c r="F389" i="25"/>
  <c r="G414" i="25"/>
  <c r="G409" i="25"/>
  <c r="G388" i="25"/>
  <c r="H383" i="25"/>
  <c r="F332" i="25"/>
  <c r="F363" i="25"/>
  <c r="H331" i="25"/>
  <c r="G362" i="25"/>
  <c r="G357" i="25"/>
  <c r="G326" i="25"/>
  <c r="G331" i="25"/>
  <c r="F301" i="25"/>
  <c r="H300" i="25"/>
  <c r="G300" i="25"/>
  <c r="G295" i="25"/>
  <c r="F270" i="25"/>
  <c r="F244" i="25"/>
  <c r="G269" i="25"/>
  <c r="G264" i="25"/>
  <c r="G243" i="25"/>
  <c r="F218" i="25"/>
  <c r="G238" i="25"/>
  <c r="G212" i="25"/>
  <c r="G217" i="25"/>
  <c r="F192" i="25"/>
  <c r="G191" i="25"/>
  <c r="G186" i="25"/>
  <c r="F166" i="25"/>
  <c r="F135" i="25"/>
  <c r="G165" i="25"/>
  <c r="G160" i="25"/>
  <c r="G129" i="25"/>
  <c r="F109" i="25"/>
  <c r="G134" i="25"/>
  <c r="G77" i="25"/>
  <c r="G108" i="25"/>
  <c r="H108" i="25"/>
  <c r="H103" i="25"/>
  <c r="F83" i="25"/>
  <c r="G82" i="25"/>
  <c r="F57" i="25"/>
  <c r="H432" i="25"/>
  <c r="H435" i="25" s="1"/>
  <c r="G56" i="25"/>
  <c r="G345" i="25"/>
  <c r="G195" i="25"/>
  <c r="H282" i="25"/>
  <c r="G253" i="25"/>
  <c r="G319" i="25"/>
  <c r="H226" i="25"/>
  <c r="G255" i="25"/>
  <c r="G113" i="25"/>
  <c r="H120" i="25"/>
  <c r="G51" i="25"/>
  <c r="G30" i="25"/>
  <c r="H25" i="25"/>
  <c r="H14" i="25"/>
  <c r="G229" i="25"/>
  <c r="G277" i="25"/>
  <c r="H289" i="25"/>
  <c r="H312" i="25"/>
  <c r="H316" i="25" s="1"/>
  <c r="H339" i="25"/>
  <c r="H421" i="25"/>
  <c r="H427" i="25"/>
  <c r="H225" i="25"/>
  <c r="G42" i="25"/>
  <c r="G60" i="25"/>
  <c r="G86" i="25"/>
  <c r="H111" i="25"/>
  <c r="G314" i="25"/>
  <c r="G402" i="25"/>
  <c r="G423" i="25"/>
  <c r="H16" i="25"/>
  <c r="G219" i="25"/>
  <c r="G284" i="25"/>
  <c r="H320" i="25"/>
  <c r="G221" i="25"/>
  <c r="H281" i="25"/>
  <c r="G25" i="25"/>
  <c r="H7" i="25"/>
  <c r="H39" i="25"/>
  <c r="H59" i="25"/>
  <c r="G69" i="25"/>
  <c r="G142" i="25"/>
  <c r="G149" i="25"/>
  <c r="H173" i="25"/>
  <c r="G276" i="25"/>
  <c r="G431" i="25"/>
  <c r="G33" i="25"/>
  <c r="G43" i="25"/>
  <c r="H65" i="25"/>
  <c r="G121" i="25"/>
  <c r="G203" i="25"/>
  <c r="G315" i="25"/>
  <c r="G95" i="25"/>
  <c r="G175" i="25"/>
  <c r="H251" i="25"/>
  <c r="G343" i="25"/>
  <c r="H34" i="25"/>
  <c r="H40" i="25"/>
  <c r="G61" i="25"/>
  <c r="H112" i="25"/>
  <c r="G151" i="25"/>
  <c r="G194" i="25"/>
  <c r="G200" i="25"/>
  <c r="G283" i="25"/>
  <c r="G307" i="25"/>
  <c r="G424" i="25"/>
  <c r="H66" i="25"/>
  <c r="G246" i="25"/>
  <c r="G252" i="25"/>
  <c r="G313" i="25"/>
  <c r="H429" i="25"/>
  <c r="G433" i="25"/>
  <c r="H58" i="25"/>
  <c r="H68" i="25"/>
  <c r="H91" i="25"/>
  <c r="G141" i="25"/>
  <c r="H350" i="25"/>
  <c r="G371" i="25"/>
  <c r="H376" i="25"/>
  <c r="G397" i="25"/>
  <c r="H365" i="25"/>
  <c r="G403" i="25"/>
  <c r="G351" i="25"/>
  <c r="G367" i="25"/>
  <c r="G377" i="25"/>
  <c r="G393" i="25"/>
  <c r="H391" i="25"/>
  <c r="H347" i="25"/>
  <c r="G369" i="25"/>
  <c r="G375" i="25"/>
  <c r="G395" i="25"/>
  <c r="G167" i="25"/>
  <c r="G201" i="25"/>
  <c r="G247" i="25"/>
  <c r="H147" i="25"/>
  <c r="G193" i="25"/>
  <c r="G227" i="25"/>
  <c r="G148" i="25"/>
  <c r="G168" i="25"/>
  <c r="G177" i="25"/>
  <c r="H199" i="25"/>
  <c r="G245" i="25"/>
  <c r="G143" i="25"/>
  <c r="G174" i="25"/>
  <c r="G169" i="25"/>
  <c r="G220" i="25"/>
  <c r="G8" i="25"/>
  <c r="H13" i="25"/>
  <c r="G17" i="25"/>
  <c r="H92" i="25"/>
  <c r="H84" i="25"/>
  <c r="H88" i="25" s="1"/>
  <c r="G87" i="25"/>
  <c r="H117" i="25"/>
  <c r="H6" i="25"/>
  <c r="G9" i="25"/>
  <c r="G85" i="25"/>
  <c r="G94" i="25"/>
  <c r="G110" i="25"/>
  <c r="G118" i="25"/>
  <c r="H32" i="25"/>
  <c r="G35" i="25"/>
  <c r="G340" i="25"/>
  <c r="H340" i="25"/>
  <c r="G366" i="25"/>
  <c r="H366" i="25"/>
  <c r="H19" i="25"/>
  <c r="G19" i="25"/>
  <c r="H115" i="25"/>
  <c r="G115" i="25"/>
  <c r="H171" i="25"/>
  <c r="H223" i="25"/>
  <c r="G172" i="25"/>
  <c r="H172" i="25"/>
  <c r="H63" i="25"/>
  <c r="G63" i="25"/>
  <c r="H97" i="25"/>
  <c r="H98" i="25" s="1"/>
  <c r="G97" i="25"/>
  <c r="G116" i="25"/>
  <c r="H116" i="25"/>
  <c r="H153" i="25"/>
  <c r="G153" i="25"/>
  <c r="H205" i="25"/>
  <c r="G205" i="25"/>
  <c r="H257" i="25"/>
  <c r="G257" i="25"/>
  <c r="G392" i="25"/>
  <c r="H392" i="25"/>
  <c r="G38" i="25"/>
  <c r="H38" i="25"/>
  <c r="F31" i="25"/>
  <c r="G64" i="25"/>
  <c r="H64" i="25"/>
  <c r="G154" i="25"/>
  <c r="H154" i="25"/>
  <c r="G206" i="25"/>
  <c r="H206" i="25"/>
  <c r="G258" i="25"/>
  <c r="H258" i="25"/>
  <c r="H287" i="25"/>
  <c r="G287" i="25"/>
  <c r="H317" i="25"/>
  <c r="G317" i="25"/>
  <c r="G348" i="25"/>
  <c r="H348" i="25"/>
  <c r="G224" i="25"/>
  <c r="H224" i="25"/>
  <c r="H45" i="25"/>
  <c r="H46" i="25" s="1"/>
  <c r="G45" i="25"/>
  <c r="G146" i="25"/>
  <c r="H146" i="25"/>
  <c r="G198" i="25"/>
  <c r="H198" i="25"/>
  <c r="G250" i="25"/>
  <c r="H250" i="25"/>
  <c r="H279" i="25"/>
  <c r="H280" i="25" s="1"/>
  <c r="G279" i="25"/>
  <c r="G288" i="25"/>
  <c r="H288" i="25"/>
  <c r="G318" i="25"/>
  <c r="H318" i="25"/>
  <c r="G374" i="25"/>
  <c r="H374" i="25"/>
  <c r="H11" i="25"/>
  <c r="G11" i="25"/>
  <c r="G12" i="25"/>
  <c r="H12" i="25"/>
  <c r="H89" i="25"/>
  <c r="G89" i="25"/>
  <c r="H145" i="25"/>
  <c r="H197" i="25"/>
  <c r="H249" i="25"/>
  <c r="H309" i="25"/>
  <c r="G309" i="25"/>
  <c r="H373" i="25"/>
  <c r="H231" i="25"/>
  <c r="G231" i="25"/>
  <c r="G310" i="25"/>
  <c r="H310" i="25"/>
  <c r="H399" i="25"/>
  <c r="G90" i="25"/>
  <c r="H90" i="25"/>
  <c r="H179" i="25"/>
  <c r="G179" i="25"/>
  <c r="H37" i="25"/>
  <c r="G37" i="25"/>
  <c r="H71" i="25"/>
  <c r="G71" i="25"/>
  <c r="H123" i="25"/>
  <c r="G123" i="25"/>
  <c r="G180" i="25"/>
  <c r="H180" i="25"/>
  <c r="G232" i="25"/>
  <c r="H232" i="25"/>
  <c r="H400" i="25"/>
  <c r="H404" i="25" s="1"/>
  <c r="H422" i="25"/>
  <c r="G18" i="25"/>
  <c r="G44" i="25"/>
  <c r="G96" i="25"/>
  <c r="G122" i="25"/>
  <c r="G144" i="25"/>
  <c r="G152" i="25"/>
  <c r="G170" i="25"/>
  <c r="G178" i="25"/>
  <c r="G196" i="25"/>
  <c r="G204" i="25"/>
  <c r="G222" i="25"/>
  <c r="G230" i="25"/>
  <c r="G248" i="25"/>
  <c r="G256" i="25"/>
  <c r="G278" i="25"/>
  <c r="G286" i="25"/>
  <c r="G308" i="25"/>
  <c r="G338" i="25"/>
  <c r="G346" i="25"/>
  <c r="G364" i="25"/>
  <c r="G372" i="25"/>
  <c r="G390" i="25"/>
  <c r="G398" i="25"/>
  <c r="G428" i="25"/>
  <c r="G341" i="25"/>
  <c r="G349" i="25"/>
  <c r="G401" i="25"/>
  <c r="G344" i="25"/>
  <c r="G370" i="25"/>
  <c r="G396" i="25"/>
  <c r="G426" i="25"/>
  <c r="G434" i="25"/>
  <c r="H394" i="25" l="1"/>
  <c r="H415" i="25" s="1"/>
  <c r="H285" i="25"/>
  <c r="H342" i="25"/>
  <c r="H378" i="25"/>
  <c r="H72" i="25"/>
  <c r="G425" i="25"/>
  <c r="G446" i="25" s="1"/>
  <c r="H114" i="25"/>
  <c r="G254" i="25"/>
  <c r="H62" i="25"/>
  <c r="G181" i="25"/>
  <c r="G290" i="25"/>
  <c r="G20" i="25"/>
  <c r="G114" i="25"/>
  <c r="G62" i="25"/>
  <c r="H124" i="25"/>
  <c r="G10" i="25"/>
  <c r="H15" i="25"/>
  <c r="H10" i="25"/>
  <c r="G435" i="25"/>
  <c r="G285" i="25"/>
  <c r="H20" i="25"/>
  <c r="H207" i="25"/>
  <c r="H41" i="25"/>
  <c r="G36" i="25"/>
  <c r="G223" i="25"/>
  <c r="G249" i="25"/>
  <c r="G316" i="25"/>
  <c r="G347" i="25"/>
  <c r="H368" i="25"/>
  <c r="H389" i="25" s="1"/>
  <c r="H228" i="25"/>
  <c r="G98" i="25"/>
  <c r="H150" i="25"/>
  <c r="G404" i="25"/>
  <c r="H430" i="25"/>
  <c r="H425" i="25"/>
  <c r="H446" i="25" s="1"/>
  <c r="H36" i="25"/>
  <c r="G280" i="25"/>
  <c r="G302" i="25" s="1"/>
  <c r="G311" i="25"/>
  <c r="G155" i="25"/>
  <c r="G378" i="25"/>
  <c r="H254" i="25"/>
  <c r="G399" i="25"/>
  <c r="H311" i="25"/>
  <c r="G88" i="25"/>
  <c r="G394" i="25"/>
  <c r="G124" i="25"/>
  <c r="H202" i="25"/>
  <c r="G207" i="25"/>
  <c r="G202" i="25"/>
  <c r="H67" i="25"/>
  <c r="G145" i="25"/>
  <c r="G373" i="25"/>
  <c r="G233" i="25"/>
  <c r="G197" i="25"/>
  <c r="H352" i="25"/>
  <c r="H155" i="25"/>
  <c r="H176" i="25"/>
  <c r="G368" i="25"/>
  <c r="H259" i="25"/>
  <c r="G228" i="25"/>
  <c r="G150" i="25"/>
  <c r="G171" i="25"/>
  <c r="H233" i="25"/>
  <c r="G259" i="25"/>
  <c r="H181" i="25"/>
  <c r="G176" i="25"/>
  <c r="G41" i="25"/>
  <c r="G72" i="25"/>
  <c r="G46" i="25"/>
  <c r="G15" i="25"/>
  <c r="H119" i="25"/>
  <c r="G342" i="25"/>
  <c r="G93" i="25"/>
  <c r="H93" i="25"/>
  <c r="H109" i="25" s="1"/>
  <c r="G352" i="25"/>
  <c r="G430" i="25"/>
  <c r="G321" i="25"/>
  <c r="H321" i="25"/>
  <c r="H290" i="25"/>
  <c r="G67" i="25"/>
  <c r="G119" i="25"/>
  <c r="G415" i="25" l="1"/>
  <c r="G389" i="25"/>
  <c r="G363" i="25"/>
  <c r="H363" i="25"/>
  <c r="H416" i="25" s="1"/>
  <c r="D17" i="30" s="1"/>
  <c r="H244" i="25"/>
  <c r="G332" i="25"/>
  <c r="G333" i="25" s="1"/>
  <c r="H332" i="25"/>
  <c r="H333" i="25" s="1"/>
  <c r="H302" i="25"/>
  <c r="G301" i="25"/>
  <c r="H301" i="25"/>
  <c r="G270" i="25"/>
  <c r="G244" i="25"/>
  <c r="H270" i="25"/>
  <c r="G218" i="25"/>
  <c r="H218" i="25"/>
  <c r="H192" i="25"/>
  <c r="G192" i="25"/>
  <c r="G166" i="25"/>
  <c r="H166" i="25"/>
  <c r="H135" i="25"/>
  <c r="G135" i="25"/>
  <c r="G109" i="25"/>
  <c r="H83" i="25"/>
  <c r="G83" i="25"/>
  <c r="G57" i="25"/>
  <c r="H57" i="25"/>
  <c r="G31" i="25"/>
  <c r="H31" i="25"/>
  <c r="G447" i="25"/>
  <c r="H447" i="25"/>
  <c r="H448" i="25" l="1"/>
  <c r="D18" i="30"/>
  <c r="H417" i="25"/>
  <c r="B17" i="30" s="1"/>
  <c r="H334" i="25"/>
  <c r="B16" i="30" s="1"/>
  <c r="D16" i="30"/>
  <c r="H303" i="25"/>
  <c r="B15" i="30" s="1"/>
  <c r="D15" i="30"/>
  <c r="G416" i="25"/>
  <c r="H271" i="25"/>
  <c r="H136" i="25"/>
  <c r="G136" i="25"/>
  <c r="G271" i="25"/>
  <c r="B18" i="30" l="1"/>
  <c r="H272" i="25"/>
  <c r="B14" i="30" s="1"/>
  <c r="D14" i="30"/>
  <c r="H137" i="25"/>
  <c r="D13" i="30"/>
  <c r="D19" i="30" s="1"/>
  <c r="D8" i="30" s="1"/>
  <c r="G452" i="25"/>
  <c r="G57" i="24"/>
  <c r="F57" i="24"/>
  <c r="E57" i="24"/>
  <c r="D57" i="24"/>
  <c r="H10" i="24"/>
  <c r="G10" i="24"/>
  <c r="F10" i="24"/>
  <c r="E10" i="24"/>
  <c r="D10" i="24"/>
  <c r="H452" i="25" l="1"/>
  <c r="P31" i="1" s="1"/>
  <c r="B13" i="30"/>
  <c r="B19" i="30" s="1"/>
  <c r="B51" i="23"/>
  <c r="B48" i="23"/>
  <c r="B45" i="23"/>
  <c r="B42" i="23"/>
  <c r="B39" i="23"/>
  <c r="B36" i="23"/>
  <c r="B33" i="23"/>
  <c r="B30" i="23"/>
  <c r="B27" i="23"/>
  <c r="B24" i="23"/>
  <c r="B21" i="23"/>
  <c r="B18" i="23"/>
  <c r="B15" i="23"/>
  <c r="B12" i="23"/>
  <c r="H52" i="23"/>
  <c r="G52" i="23"/>
  <c r="F52" i="23"/>
  <c r="E52" i="23"/>
  <c r="D52" i="23"/>
  <c r="H49" i="23"/>
  <c r="G49" i="23"/>
  <c r="F49" i="23"/>
  <c r="E49" i="23"/>
  <c r="D49" i="23"/>
  <c r="H46" i="23"/>
  <c r="G46" i="23"/>
  <c r="F46" i="23"/>
  <c r="E46" i="23"/>
  <c r="D46" i="23"/>
  <c r="H43" i="23"/>
  <c r="G43" i="23"/>
  <c r="F43" i="23"/>
  <c r="E43" i="23"/>
  <c r="D43" i="23"/>
  <c r="H40" i="23"/>
  <c r="G40" i="23"/>
  <c r="F40" i="23"/>
  <c r="E40" i="23"/>
  <c r="D40" i="23"/>
  <c r="H37" i="23"/>
  <c r="G37" i="23"/>
  <c r="F37" i="23"/>
  <c r="E37" i="23"/>
  <c r="D37" i="23"/>
  <c r="H34" i="23"/>
  <c r="G34" i="23"/>
  <c r="F34" i="23"/>
  <c r="E34" i="23"/>
  <c r="D34" i="23"/>
  <c r="H31" i="23"/>
  <c r="G31" i="23"/>
  <c r="F31" i="23"/>
  <c r="E31" i="23"/>
  <c r="D31" i="23"/>
  <c r="H28" i="23"/>
  <c r="G28" i="23"/>
  <c r="F28" i="23"/>
  <c r="E28" i="23"/>
  <c r="D28" i="23"/>
  <c r="H25" i="23"/>
  <c r="G25" i="23"/>
  <c r="F25" i="23"/>
  <c r="E25" i="23"/>
  <c r="D25" i="23"/>
  <c r="H22" i="23"/>
  <c r="G22" i="23"/>
  <c r="F22" i="23"/>
  <c r="E22" i="23"/>
  <c r="D22" i="23"/>
  <c r="H19" i="23"/>
  <c r="I19" i="23" s="1"/>
  <c r="G19" i="23"/>
  <c r="F19" i="23"/>
  <c r="E19" i="23"/>
  <c r="D19" i="23"/>
  <c r="H16" i="23"/>
  <c r="G16" i="23"/>
  <c r="F16" i="23"/>
  <c r="E16" i="23"/>
  <c r="D16" i="23"/>
  <c r="H13" i="23"/>
  <c r="G13" i="23"/>
  <c r="F13" i="23"/>
  <c r="E13" i="23"/>
  <c r="D13" i="23"/>
  <c r="H10" i="23"/>
  <c r="G10" i="23"/>
  <c r="F10" i="23"/>
  <c r="E10" i="23"/>
  <c r="D10" i="23"/>
  <c r="H56" i="24"/>
  <c r="G56" i="24"/>
  <c r="F56" i="24"/>
  <c r="E56" i="24"/>
  <c r="D56" i="24"/>
  <c r="I61" i="24" s="1"/>
  <c r="H52" i="24"/>
  <c r="G52" i="24"/>
  <c r="F52" i="24"/>
  <c r="E52" i="24"/>
  <c r="I52" i="24" s="1"/>
  <c r="D52" i="24"/>
  <c r="I51" i="24"/>
  <c r="H49" i="24"/>
  <c r="G49" i="24"/>
  <c r="F49" i="24"/>
  <c r="E49" i="24"/>
  <c r="I49" i="24" s="1"/>
  <c r="D49" i="24"/>
  <c r="I48" i="24"/>
  <c r="H46" i="24"/>
  <c r="G46" i="24"/>
  <c r="F46" i="24"/>
  <c r="E46" i="24"/>
  <c r="D46" i="24"/>
  <c r="I46" i="24" s="1"/>
  <c r="I45" i="24"/>
  <c r="H43" i="24"/>
  <c r="G43" i="24"/>
  <c r="F43" i="24"/>
  <c r="E43" i="24"/>
  <c r="D43" i="24"/>
  <c r="I43" i="24" s="1"/>
  <c r="I42" i="24"/>
  <c r="H40" i="24"/>
  <c r="G40" i="24"/>
  <c r="F40" i="24"/>
  <c r="E40" i="24"/>
  <c r="D40" i="24"/>
  <c r="I40" i="24" s="1"/>
  <c r="I39" i="24"/>
  <c r="H37" i="24"/>
  <c r="G37" i="24"/>
  <c r="F37" i="24"/>
  <c r="E37" i="24"/>
  <c r="D37" i="24"/>
  <c r="I37" i="24" s="1"/>
  <c r="I36" i="24"/>
  <c r="H34" i="24"/>
  <c r="G34" i="24"/>
  <c r="F34" i="24"/>
  <c r="E34" i="24"/>
  <c r="D34" i="24"/>
  <c r="I34" i="24" s="1"/>
  <c r="I33" i="24"/>
  <c r="I31" i="24"/>
  <c r="H31" i="24"/>
  <c r="G31" i="24"/>
  <c r="F31" i="24"/>
  <c r="E31" i="24"/>
  <c r="D31" i="24"/>
  <c r="I30" i="24"/>
  <c r="I28" i="24"/>
  <c r="H28" i="24"/>
  <c r="G28" i="24"/>
  <c r="F28" i="24"/>
  <c r="E28" i="24"/>
  <c r="D28" i="24"/>
  <c r="I27" i="24"/>
  <c r="H25" i="24"/>
  <c r="G25" i="24"/>
  <c r="I25" i="24" s="1"/>
  <c r="F25" i="24"/>
  <c r="E25" i="24"/>
  <c r="D25" i="24"/>
  <c r="I24" i="24"/>
  <c r="H22" i="24"/>
  <c r="G22" i="24"/>
  <c r="F22" i="24"/>
  <c r="E22" i="24"/>
  <c r="D22" i="24"/>
  <c r="I22" i="24" s="1"/>
  <c r="I21" i="24"/>
  <c r="H19" i="24"/>
  <c r="G19" i="24"/>
  <c r="F19" i="24"/>
  <c r="E19" i="24"/>
  <c r="I19" i="24" s="1"/>
  <c r="D19" i="24"/>
  <c r="I18" i="24"/>
  <c r="H16" i="24"/>
  <c r="G16" i="24"/>
  <c r="F16" i="24"/>
  <c r="E16" i="24"/>
  <c r="D16" i="24"/>
  <c r="I16" i="24" s="1"/>
  <c r="I15" i="24"/>
  <c r="H13" i="24"/>
  <c r="G13" i="24"/>
  <c r="F13" i="24"/>
  <c r="E13" i="24"/>
  <c r="D13" i="24"/>
  <c r="I13" i="24" s="1"/>
  <c r="I12" i="24"/>
  <c r="H57" i="24"/>
  <c r="I10" i="24"/>
  <c r="I9" i="24"/>
  <c r="H56" i="23"/>
  <c r="G56" i="23"/>
  <c r="G57" i="23" s="1"/>
  <c r="F56" i="23"/>
  <c r="F57" i="23" s="1"/>
  <c r="E56" i="23"/>
  <c r="E57" i="23" s="1"/>
  <c r="D56" i="23"/>
  <c r="D57" i="23" s="1"/>
  <c r="I51" i="23"/>
  <c r="I48" i="23"/>
  <c r="I45" i="23"/>
  <c r="I42" i="23"/>
  <c r="I39" i="23"/>
  <c r="I36" i="23"/>
  <c r="I33" i="23"/>
  <c r="I30" i="23"/>
  <c r="I27" i="23"/>
  <c r="I24" i="23"/>
  <c r="I21" i="23"/>
  <c r="I18" i="23"/>
  <c r="I15" i="23"/>
  <c r="I12" i="23"/>
  <c r="I9" i="23"/>
  <c r="I62" i="23" l="1"/>
  <c r="J23" i="18" s="1"/>
  <c r="B20" i="30"/>
  <c r="D5" i="30" s="1"/>
  <c r="D6" i="30" s="1"/>
  <c r="H57" i="23"/>
  <c r="I52" i="23"/>
  <c r="I43" i="23"/>
  <c r="I40" i="23"/>
  <c r="I31" i="23"/>
  <c r="I28" i="23"/>
  <c r="I25" i="23"/>
  <c r="I22" i="23"/>
  <c r="I16" i="23"/>
  <c r="I13" i="23"/>
  <c r="I10" i="23"/>
  <c r="I49" i="23"/>
  <c r="I34" i="23"/>
  <c r="I46" i="23"/>
  <c r="I37" i="23"/>
  <c r="I61" i="23"/>
  <c r="I62" i="24"/>
  <c r="I100" i="22" l="1"/>
  <c r="R110" i="18" s="1"/>
  <c r="I43" i="1" l="1"/>
  <c r="I42" i="1"/>
  <c r="I41" i="1"/>
  <c r="F40" i="27"/>
  <c r="F39" i="27"/>
  <c r="I104" i="18" l="1"/>
  <c r="U4" i="15" l="1"/>
  <c r="U55" i="1"/>
  <c r="R62" i="1" l="1"/>
  <c r="R6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座間味 翼</author>
  </authors>
  <commentList>
    <comment ref="C10" authorId="0" shapeId="0" xr:uid="{9094C8C0-539A-422B-B8BB-46E81A73166A}">
      <text>
        <r>
          <rPr>
            <sz val="9"/>
            <color indexed="81"/>
            <rFont val="MS P ゴシック"/>
            <family val="3"/>
            <charset val="128"/>
          </rPr>
          <t xml:space="preserve">①のシートを作成後に自動入力されます。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座間味 翼</author>
  </authors>
  <commentList>
    <comment ref="J23" authorId="0" shapeId="0" xr:uid="{B310564C-E6B6-4492-AB75-A7F3415FE450}">
      <text>
        <r>
          <rPr>
            <sz val="9"/>
            <color indexed="81"/>
            <rFont val="MS P ゴシック"/>
            <family val="3"/>
            <charset val="128"/>
          </rPr>
          <t xml:space="preserve">自動入力の為、入力不要
</t>
        </r>
      </text>
    </comment>
    <comment ref="R110" authorId="0" shapeId="0" xr:uid="{5B2DDE12-E798-4B95-9058-C751A345D5A0}">
      <text>
        <r>
          <rPr>
            <sz val="9"/>
            <color indexed="81"/>
            <rFont val="MS P ゴシック"/>
            <family val="3"/>
            <charset val="128"/>
          </rPr>
          <t xml:space="preserve">別紙3　沖縄フェア・物産展一覧の見込額（目標）の合計が自動で入力されます。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座間味 翼</author>
    <author>木場 愛</author>
  </authors>
  <commentList>
    <comment ref="A8" authorId="0" shapeId="0" xr:uid="{2DD935AC-0B9F-4CE3-835D-E0113A774A65}">
      <text>
        <r>
          <rPr>
            <sz val="12"/>
            <color indexed="81"/>
            <rFont val="MS P ゴシック"/>
            <family val="3"/>
            <charset val="128"/>
          </rPr>
          <t>計画番号は、別紙3補助事業計画一覧に合わせる。</t>
        </r>
        <r>
          <rPr>
            <sz val="9"/>
            <color indexed="81"/>
            <rFont val="MS P ゴシック"/>
            <family val="3"/>
            <charset val="128"/>
          </rPr>
          <t xml:space="preserve">
</t>
        </r>
      </text>
    </comment>
    <comment ref="D8" authorId="0" shapeId="0" xr:uid="{132AAB1A-F347-44E1-9539-27CBD67749EC}">
      <text>
        <r>
          <rPr>
            <sz val="12"/>
            <color indexed="81"/>
            <rFont val="MS P ゴシック"/>
            <family val="3"/>
            <charset val="128"/>
          </rPr>
          <t>補助事業者の旅費は、1催事あたり最大3名で積算ください。</t>
        </r>
        <r>
          <rPr>
            <sz val="9"/>
            <color indexed="81"/>
            <rFont val="MS P ゴシック"/>
            <family val="3"/>
            <charset val="128"/>
          </rPr>
          <t xml:space="preserve">
</t>
        </r>
      </text>
    </comment>
    <comment ref="I62" authorId="1" shapeId="0" xr:uid="{14B8E8F1-2DBD-4A8D-9A2F-41BFC89A5C17}">
      <text>
        <r>
          <rPr>
            <b/>
            <sz val="12"/>
            <color indexed="81"/>
            <rFont val="MS P ゴシック"/>
            <family val="3"/>
            <charset val="128"/>
          </rPr>
          <t>Aの金額を、
公社１号様式（応募申請書）の
３．補助金応募申請額に記載する</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座間味 翼</author>
  </authors>
  <commentList>
    <comment ref="A8" authorId="0" shapeId="0" xr:uid="{ADC8BBB4-61B7-4EF3-92F6-DD258B0B4A70}">
      <text>
        <r>
          <rPr>
            <sz val="9"/>
            <color indexed="81"/>
            <rFont val="MS P ゴシック"/>
            <family val="3"/>
            <charset val="128"/>
          </rPr>
          <t xml:space="preserve">計画番号は、別添2沖縄フェア一覧に合わせる。
</t>
        </r>
      </text>
    </comment>
    <comment ref="D8" authorId="0" shapeId="0" xr:uid="{48CA1DD2-EFCB-4977-ACAC-981CD3EF9378}">
      <text>
        <r>
          <rPr>
            <sz val="9"/>
            <color indexed="81"/>
            <rFont val="MS P ゴシック"/>
            <family val="3"/>
            <charset val="128"/>
          </rPr>
          <t xml:space="preserve">補助事業者の旅費は、1催事あたり最大2名で積算ください。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shinzatom</author>
  </authors>
  <commentList>
    <comment ref="I9" authorId="0" shapeId="0" xr:uid="{EF4232F9-07C2-4287-A8C3-3F4F5B22623B}">
      <text>
        <r>
          <rPr>
            <sz val="11"/>
            <color indexed="10"/>
            <rFont val="MS P ゴシック"/>
            <family val="3"/>
            <charset val="128"/>
          </rPr>
          <t>前回申請時の電話番号を変更する場合は、新規登録扱いとなります。</t>
        </r>
      </text>
    </comment>
    <comment ref="C24" authorId="0" shapeId="0" xr:uid="{67F860A2-F138-4EAC-8633-4CA1EF448EF4}">
      <text>
        <r>
          <rPr>
            <sz val="10"/>
            <color indexed="10"/>
            <rFont val="MS P ゴシック"/>
            <family val="3"/>
            <charset val="128"/>
          </rPr>
          <t>金融機関が農協、信金等の場合もこの欄に記入して下さい。</t>
        </r>
        <r>
          <rPr>
            <sz val="9"/>
            <color indexed="81"/>
            <rFont val="MS P ゴシック"/>
            <family val="3"/>
            <charset val="128"/>
          </rPr>
          <t xml:space="preserve">
</t>
        </r>
      </text>
    </comment>
    <comment ref="C26" authorId="0" shapeId="0" xr:uid="{C2ABCDA4-DF12-4840-80BD-122DA3725C90}">
      <text>
        <r>
          <rPr>
            <sz val="10"/>
            <color indexed="10"/>
            <rFont val="MS P ゴシック"/>
            <family val="3"/>
            <charset val="128"/>
          </rPr>
          <t xml:space="preserve">※店番、口座番号、口座名義人は預金通帳等に基づき、正確に記入して下さい。
</t>
        </r>
      </text>
    </comment>
    <comment ref="G26" authorId="0" shapeId="0" xr:uid="{0913307A-F427-4602-B095-10B2EC6FD073}">
      <text>
        <r>
          <rPr>
            <sz val="11"/>
            <color indexed="10"/>
            <rFont val="MS P ゴシック"/>
            <family val="3"/>
            <charset val="128"/>
          </rPr>
          <t>※店番、口座番号、口座名義人は預金通帳等に基づき、正確に記入して下さい。</t>
        </r>
      </text>
    </comment>
  </commentList>
</comments>
</file>

<file path=xl/sharedStrings.xml><?xml version="1.0" encoding="utf-8"?>
<sst xmlns="http://schemas.openxmlformats.org/spreadsheetml/2006/main" count="1161" uniqueCount="413">
  <si>
    <t>様式第１号（第６条第１項関係）</t>
    <rPh sb="0" eb="2">
      <t>ヨウシキ</t>
    </rPh>
    <rPh sb="2" eb="3">
      <t>ダイ</t>
    </rPh>
    <rPh sb="4" eb="5">
      <t>ゴウ</t>
    </rPh>
    <rPh sb="6" eb="7">
      <t>ダイ</t>
    </rPh>
    <rPh sb="8" eb="9">
      <t>ジョウ</t>
    </rPh>
    <rPh sb="9" eb="10">
      <t>ダイ</t>
    </rPh>
    <rPh sb="11" eb="12">
      <t>コウ</t>
    </rPh>
    <rPh sb="12" eb="14">
      <t>カンケイ</t>
    </rPh>
    <phoneticPr fontId="2"/>
  </si>
  <si>
    <t>年</t>
    <rPh sb="0" eb="1">
      <t>ネン</t>
    </rPh>
    <phoneticPr fontId="2"/>
  </si>
  <si>
    <t>月</t>
    <rPh sb="0" eb="1">
      <t>ガツ</t>
    </rPh>
    <phoneticPr fontId="2"/>
  </si>
  <si>
    <t>沖 縄 県 知 事　殿</t>
    <rPh sb="0" eb="1">
      <t>オキ</t>
    </rPh>
    <rPh sb="2" eb="3">
      <t>ナワ</t>
    </rPh>
    <rPh sb="4" eb="5">
      <t>ケン</t>
    </rPh>
    <rPh sb="6" eb="7">
      <t>チ</t>
    </rPh>
    <rPh sb="8" eb="9">
      <t>コト</t>
    </rPh>
    <rPh sb="10" eb="11">
      <t>ドノ</t>
    </rPh>
    <phoneticPr fontId="2"/>
  </si>
  <si>
    <t>事業者の住所</t>
    <rPh sb="0" eb="3">
      <t>ジギョウシャ</t>
    </rPh>
    <rPh sb="4" eb="6">
      <t>ジュウショ</t>
    </rPh>
    <phoneticPr fontId="2"/>
  </si>
  <si>
    <t>事業者名</t>
    <rPh sb="0" eb="3">
      <t>ジギョウシャ</t>
    </rPh>
    <rPh sb="3" eb="4">
      <t>メイ</t>
    </rPh>
    <phoneticPr fontId="2"/>
  </si>
  <si>
    <t>代表者職・氏名</t>
    <rPh sb="0" eb="3">
      <t>ダイヒョウシャ</t>
    </rPh>
    <rPh sb="3" eb="4">
      <t>ショク</t>
    </rPh>
    <rPh sb="5" eb="7">
      <t>シメイ</t>
    </rPh>
    <phoneticPr fontId="2"/>
  </si>
  <si>
    <t>記</t>
    <rPh sb="0" eb="1">
      <t>シル</t>
    </rPh>
    <phoneticPr fontId="2"/>
  </si>
  <si>
    <t>補助事業の種類</t>
    <rPh sb="0" eb="2">
      <t>ホジョ</t>
    </rPh>
    <rPh sb="2" eb="4">
      <t>ジギョウ</t>
    </rPh>
    <rPh sb="5" eb="7">
      <t>シュルイ</t>
    </rPh>
    <phoneticPr fontId="2"/>
  </si>
  <si>
    <t>添付資料</t>
    <rPh sb="0" eb="2">
      <t>テンプ</t>
    </rPh>
    <rPh sb="2" eb="4">
      <t>シリョウ</t>
    </rPh>
    <phoneticPr fontId="2"/>
  </si>
  <si>
    <t>別紙の通り</t>
    <rPh sb="0" eb="2">
      <t>ベッシ</t>
    </rPh>
    <rPh sb="3" eb="4">
      <t>トオ</t>
    </rPh>
    <phoneticPr fontId="2"/>
  </si>
  <si>
    <t>役職・氏名</t>
    <rPh sb="0" eb="2">
      <t>ヤクショク</t>
    </rPh>
    <rPh sb="3" eb="5">
      <t>シメイ</t>
    </rPh>
    <phoneticPr fontId="2"/>
  </si>
  <si>
    <t>：</t>
    <phoneticPr fontId="2"/>
  </si>
  <si>
    <t>連絡先</t>
    <rPh sb="0" eb="1">
      <t>レン</t>
    </rPh>
    <rPh sb="1" eb="2">
      <t>ラク</t>
    </rPh>
    <rPh sb="2" eb="3">
      <t>サキ</t>
    </rPh>
    <phoneticPr fontId="2"/>
  </si>
  <si>
    <t>（備考）</t>
    <rPh sb="1" eb="3">
      <t>ビコウ</t>
    </rPh>
    <phoneticPr fontId="2"/>
  </si>
  <si>
    <t>不要の文字をまっ消して使うこと。</t>
    <rPh sb="0" eb="2">
      <t>フヨウ</t>
    </rPh>
    <rPh sb="3" eb="5">
      <t>モジ</t>
    </rPh>
    <rPh sb="8" eb="9">
      <t>ケ</t>
    </rPh>
    <rPh sb="11" eb="12">
      <t>ツカ</t>
    </rPh>
    <phoneticPr fontId="2"/>
  </si>
  <si>
    <t>別紙１</t>
    <rPh sb="0" eb="2">
      <t>ベッシ</t>
    </rPh>
    <phoneticPr fontId="2"/>
  </si>
  <si>
    <t>円</t>
    <rPh sb="0" eb="1">
      <t>エン</t>
    </rPh>
    <phoneticPr fontId="2"/>
  </si>
  <si>
    <t>合計</t>
    <rPh sb="0" eb="2">
      <t>ゴウケイ</t>
    </rPh>
    <phoneticPr fontId="2"/>
  </si>
  <si>
    <t>別紙２</t>
    <rPh sb="0" eb="2">
      <t>ベッシ</t>
    </rPh>
    <phoneticPr fontId="2"/>
  </si>
  <si>
    <t>　　誓　約　書</t>
    <rPh sb="2" eb="3">
      <t>チカイ</t>
    </rPh>
    <rPh sb="4" eb="5">
      <t>ヤク</t>
    </rPh>
    <rPh sb="6" eb="7">
      <t>ショ</t>
    </rPh>
    <phoneticPr fontId="2"/>
  </si>
  <si>
    <t>沖縄県知事　殿</t>
    <rPh sb="0" eb="3">
      <t>オキナワケン</t>
    </rPh>
    <rPh sb="3" eb="5">
      <t>チジ</t>
    </rPh>
    <rPh sb="6" eb="7">
      <t>トノ</t>
    </rPh>
    <phoneticPr fontId="2"/>
  </si>
  <si>
    <t>（参考）</t>
    <rPh sb="1" eb="3">
      <t>サンコウ</t>
    </rPh>
    <phoneticPr fontId="2"/>
  </si>
  <si>
    <t>　沖縄県暴力団排除条例</t>
    <rPh sb="1" eb="4">
      <t>オキナワケン</t>
    </rPh>
    <rPh sb="4" eb="7">
      <t>ボウリョクダン</t>
    </rPh>
    <rPh sb="7" eb="9">
      <t>ハイジョ</t>
    </rPh>
    <rPh sb="9" eb="11">
      <t>ジョウレイ</t>
    </rPh>
    <phoneticPr fontId="2"/>
  </si>
  <si>
    <t>　第２条</t>
    <rPh sb="1" eb="2">
      <t>ダイ</t>
    </rPh>
    <rPh sb="3" eb="4">
      <t>ジョウ</t>
    </rPh>
    <phoneticPr fontId="2"/>
  </si>
  <si>
    <t>この条例において、次の各号に掲げる用語の意義は、それぞれ当該各号に定める</t>
    <rPh sb="2" eb="4">
      <t>ジョウレイ</t>
    </rPh>
    <rPh sb="9" eb="10">
      <t>ツギ</t>
    </rPh>
    <rPh sb="11" eb="13">
      <t>カクゴウ</t>
    </rPh>
    <rPh sb="14" eb="15">
      <t>カカ</t>
    </rPh>
    <rPh sb="17" eb="19">
      <t>ヨウゴ</t>
    </rPh>
    <rPh sb="20" eb="22">
      <t>イギ</t>
    </rPh>
    <rPh sb="28" eb="30">
      <t>トウガイ</t>
    </rPh>
    <rPh sb="30" eb="32">
      <t>カクゴウ</t>
    </rPh>
    <rPh sb="33" eb="34">
      <t>サダ</t>
    </rPh>
    <phoneticPr fontId="2"/>
  </si>
  <si>
    <t>ところによる。</t>
    <phoneticPr fontId="2"/>
  </si>
  <si>
    <t>(1)</t>
    <phoneticPr fontId="2"/>
  </si>
  <si>
    <t>暴力団</t>
    <rPh sb="0" eb="3">
      <t>ボウリョクダン</t>
    </rPh>
    <phoneticPr fontId="2"/>
  </si>
  <si>
    <t>号。以下「法」という。）第２条第２号に規定する暴力団をいう。</t>
    <rPh sb="2" eb="4">
      <t>イカ</t>
    </rPh>
    <rPh sb="5" eb="6">
      <t>ホウ</t>
    </rPh>
    <rPh sb="12" eb="13">
      <t>ダイ</t>
    </rPh>
    <rPh sb="14" eb="15">
      <t>ジョウ</t>
    </rPh>
    <rPh sb="15" eb="16">
      <t>ダイ</t>
    </rPh>
    <rPh sb="17" eb="18">
      <t>ゴウ</t>
    </rPh>
    <rPh sb="19" eb="21">
      <t>キテイ</t>
    </rPh>
    <rPh sb="23" eb="25">
      <t>ボウリョク</t>
    </rPh>
    <rPh sb="25" eb="26">
      <t>ダン</t>
    </rPh>
    <phoneticPr fontId="2"/>
  </si>
  <si>
    <t>(2)</t>
    <phoneticPr fontId="2"/>
  </si>
  <si>
    <t>暴力団員　　法第２条第６号に規定する暴力団をいう。</t>
    <rPh sb="0" eb="2">
      <t>ボウリョク</t>
    </rPh>
    <rPh sb="2" eb="4">
      <t>ダンイン</t>
    </rPh>
    <rPh sb="6" eb="7">
      <t>ホウ</t>
    </rPh>
    <rPh sb="7" eb="8">
      <t>ダイ</t>
    </rPh>
    <rPh sb="9" eb="10">
      <t>ジョウ</t>
    </rPh>
    <rPh sb="10" eb="11">
      <t>ダイ</t>
    </rPh>
    <rPh sb="12" eb="13">
      <t>ゴウ</t>
    </rPh>
    <rPh sb="14" eb="16">
      <t>キテイ</t>
    </rPh>
    <rPh sb="18" eb="21">
      <t>ボウリョクダン</t>
    </rPh>
    <phoneticPr fontId="2"/>
  </si>
  <si>
    <t>　暴力団員による不当な行為の防止等に関する法律</t>
    <rPh sb="1" eb="3">
      <t>ボウリョク</t>
    </rPh>
    <rPh sb="3" eb="5">
      <t>ダンイン</t>
    </rPh>
    <rPh sb="8" eb="10">
      <t>フトウ</t>
    </rPh>
    <rPh sb="11" eb="13">
      <t>コウイ</t>
    </rPh>
    <rPh sb="14" eb="16">
      <t>ボウシ</t>
    </rPh>
    <rPh sb="16" eb="17">
      <t>トウ</t>
    </rPh>
    <rPh sb="18" eb="19">
      <t>カン</t>
    </rPh>
    <rPh sb="21" eb="23">
      <t>ホウリツ</t>
    </rPh>
    <phoneticPr fontId="2"/>
  </si>
  <si>
    <t>　第二条　</t>
    <rPh sb="1" eb="2">
      <t>ダイ</t>
    </rPh>
    <rPh sb="2" eb="3">
      <t>2</t>
    </rPh>
    <rPh sb="3" eb="4">
      <t>ジョウ</t>
    </rPh>
    <phoneticPr fontId="2"/>
  </si>
  <si>
    <t>この法律において、次の各号に掲げる用語の意義は、それぞれ当該各号に定める</t>
    <rPh sb="2" eb="4">
      <t>ホウリツ</t>
    </rPh>
    <rPh sb="9" eb="10">
      <t>ツギ</t>
    </rPh>
    <rPh sb="11" eb="13">
      <t>カクゴウ</t>
    </rPh>
    <rPh sb="14" eb="15">
      <t>カカ</t>
    </rPh>
    <rPh sb="17" eb="19">
      <t>ヨウゴ</t>
    </rPh>
    <rPh sb="20" eb="22">
      <t>イギ</t>
    </rPh>
    <rPh sb="28" eb="30">
      <t>トウガイ</t>
    </rPh>
    <rPh sb="30" eb="32">
      <t>カクゴウ</t>
    </rPh>
    <rPh sb="33" eb="34">
      <t>サダ</t>
    </rPh>
    <phoneticPr fontId="2"/>
  </si>
  <si>
    <t>二</t>
    <rPh sb="0" eb="1">
      <t>ニ</t>
    </rPh>
    <phoneticPr fontId="2"/>
  </si>
  <si>
    <t>その団体の構成員（その団体の構成団体の構成員を含む。）が集団的に</t>
    <rPh sb="2" eb="4">
      <t>ダンタイ</t>
    </rPh>
    <rPh sb="5" eb="8">
      <t>コウセイイン</t>
    </rPh>
    <rPh sb="11" eb="13">
      <t>ダンタイ</t>
    </rPh>
    <rPh sb="14" eb="16">
      <t>コウセイ</t>
    </rPh>
    <rPh sb="16" eb="18">
      <t>ダンタイ</t>
    </rPh>
    <rPh sb="19" eb="22">
      <t>コウセイイン</t>
    </rPh>
    <rPh sb="23" eb="24">
      <t>フク</t>
    </rPh>
    <rPh sb="28" eb="31">
      <t>シュウダンテキ</t>
    </rPh>
    <phoneticPr fontId="2"/>
  </si>
  <si>
    <t>又は常習的に暴力的不当行為等を行うことを助長する恐れがある団体をいう。</t>
    <rPh sb="2" eb="5">
      <t>ジョウシュウテキ</t>
    </rPh>
    <rPh sb="6" eb="9">
      <t>ボウリョクテキ</t>
    </rPh>
    <rPh sb="9" eb="11">
      <t>フトウ</t>
    </rPh>
    <rPh sb="11" eb="13">
      <t>コウイ</t>
    </rPh>
    <rPh sb="13" eb="14">
      <t>トウ</t>
    </rPh>
    <rPh sb="15" eb="16">
      <t>オコナ</t>
    </rPh>
    <rPh sb="20" eb="22">
      <t>ジョチョウ</t>
    </rPh>
    <rPh sb="24" eb="25">
      <t>オソ</t>
    </rPh>
    <rPh sb="29" eb="31">
      <t>ダンタイ</t>
    </rPh>
    <phoneticPr fontId="2"/>
  </si>
  <si>
    <t>　（中略）</t>
    <rPh sb="2" eb="4">
      <t>チュウリャク</t>
    </rPh>
    <phoneticPr fontId="2"/>
  </si>
  <si>
    <t>六</t>
    <rPh sb="0" eb="1">
      <t>ロク</t>
    </rPh>
    <phoneticPr fontId="2"/>
  </si>
  <si>
    <t>暴力団員</t>
    <rPh sb="0" eb="2">
      <t>ボウリョク</t>
    </rPh>
    <rPh sb="2" eb="4">
      <t>ダンイン</t>
    </rPh>
    <phoneticPr fontId="2"/>
  </si>
  <si>
    <t>暴力団の構成員をいう。</t>
    <rPh sb="0" eb="3">
      <t>ボウリョクダン</t>
    </rPh>
    <rPh sb="4" eb="7">
      <t>コウセイイン</t>
    </rPh>
    <phoneticPr fontId="2"/>
  </si>
  <si>
    <t>会　社　概　要</t>
    <rPh sb="0" eb="1">
      <t>カイ</t>
    </rPh>
    <rPh sb="2" eb="3">
      <t>シャ</t>
    </rPh>
    <rPh sb="4" eb="5">
      <t>オオムネ</t>
    </rPh>
    <rPh sb="6" eb="7">
      <t>ヨウ</t>
    </rPh>
    <phoneticPr fontId="2"/>
  </si>
  <si>
    <t>申請企業名</t>
    <rPh sb="0" eb="2">
      <t>シンセイ</t>
    </rPh>
    <rPh sb="2" eb="5">
      <t>キギョウメイ</t>
    </rPh>
    <phoneticPr fontId="2"/>
  </si>
  <si>
    <t>申請担当者　役職及び氏名</t>
    <rPh sb="0" eb="2">
      <t>シンセイ</t>
    </rPh>
    <rPh sb="2" eb="5">
      <t>タントウシャ</t>
    </rPh>
    <rPh sb="6" eb="8">
      <t>ヤクショク</t>
    </rPh>
    <rPh sb="8" eb="9">
      <t>オヨ</t>
    </rPh>
    <rPh sb="10" eb="12">
      <t>シメイ</t>
    </rPh>
    <phoneticPr fontId="2"/>
  </si>
  <si>
    <t>電話番号・ＦＡＸ番号</t>
    <rPh sb="0" eb="2">
      <t>デンワ</t>
    </rPh>
    <rPh sb="2" eb="4">
      <t>バンゴウ</t>
    </rPh>
    <rPh sb="8" eb="10">
      <t>バンゴウ</t>
    </rPh>
    <phoneticPr fontId="2"/>
  </si>
  <si>
    <t>電話</t>
    <rPh sb="0" eb="2">
      <t>デンワ</t>
    </rPh>
    <phoneticPr fontId="2"/>
  </si>
  <si>
    <t>西暦</t>
    <rPh sb="0" eb="2">
      <t>セイレキ</t>
    </rPh>
    <phoneticPr fontId="2"/>
  </si>
  <si>
    <t>正社員</t>
    <rPh sb="0" eb="3">
      <t>セイシャイン</t>
    </rPh>
    <phoneticPr fontId="2"/>
  </si>
  <si>
    <t>名</t>
    <rPh sb="0" eb="1">
      <t>メイ</t>
    </rPh>
    <phoneticPr fontId="2"/>
  </si>
  <si>
    <t>全体</t>
    <rPh sb="0" eb="2">
      <t>ゼンタイ</t>
    </rPh>
    <phoneticPr fontId="2"/>
  </si>
  <si>
    <t>県内</t>
    <rPh sb="0" eb="2">
      <t>ケンナイ</t>
    </rPh>
    <phoneticPr fontId="2"/>
  </si>
  <si>
    <t>県外</t>
    <rPh sb="0" eb="2">
      <t>ケンガイ</t>
    </rPh>
    <phoneticPr fontId="2"/>
  </si>
  <si>
    <t>海外</t>
    <rPh sb="0" eb="2">
      <t>カイガイ</t>
    </rPh>
    <phoneticPr fontId="2"/>
  </si>
  <si>
    <t>～</t>
    <phoneticPr fontId="2"/>
  </si>
  <si>
    <t>別紙５</t>
    <rPh sb="0" eb="2">
      <t>ベッシ</t>
    </rPh>
    <phoneticPr fontId="2"/>
  </si>
  <si>
    <t>実施期間</t>
    <rPh sb="0" eb="2">
      <t>ジッシ</t>
    </rPh>
    <rPh sb="2" eb="4">
      <t>キカン</t>
    </rPh>
    <phoneticPr fontId="2"/>
  </si>
  <si>
    <t>FAX</t>
    <phoneticPr fontId="2"/>
  </si>
  <si>
    <t>メールアドレス</t>
    <phoneticPr fontId="2"/>
  </si>
  <si>
    <t>ウェブサイト</t>
    <phoneticPr fontId="2"/>
  </si>
  <si>
    <t>　本申請にかかる補助対象経費については、当該補助事業以外の経費は計上しておらず、また、他の補助金と重複するものはありません。</t>
    <rPh sb="1" eb="2">
      <t>ホン</t>
    </rPh>
    <rPh sb="2" eb="4">
      <t>シンセイ</t>
    </rPh>
    <rPh sb="8" eb="10">
      <t>ホジョ</t>
    </rPh>
    <rPh sb="10" eb="12">
      <t>タイショウ</t>
    </rPh>
    <rPh sb="12" eb="14">
      <t>ケイヒ</t>
    </rPh>
    <rPh sb="20" eb="22">
      <t>トウガイ</t>
    </rPh>
    <rPh sb="22" eb="24">
      <t>ホジョ</t>
    </rPh>
    <rPh sb="24" eb="26">
      <t>ジギョウ</t>
    </rPh>
    <rPh sb="26" eb="28">
      <t>イガイ</t>
    </rPh>
    <rPh sb="29" eb="31">
      <t>ケイヒ</t>
    </rPh>
    <rPh sb="32" eb="34">
      <t>ケイジョウ</t>
    </rPh>
    <phoneticPr fontId="2"/>
  </si>
  <si>
    <t>　補助事業の申請、実績報告はそれぞれ交付要綱の定められた期限を遵守します。</t>
    <rPh sb="1" eb="3">
      <t>ホジョ</t>
    </rPh>
    <rPh sb="3" eb="5">
      <t>ジギョウ</t>
    </rPh>
    <rPh sb="6" eb="8">
      <t>シンセイ</t>
    </rPh>
    <rPh sb="9" eb="11">
      <t>ジッセキ</t>
    </rPh>
    <rPh sb="11" eb="13">
      <t>ホウコク</t>
    </rPh>
    <rPh sb="18" eb="20">
      <t>コウフ</t>
    </rPh>
    <rPh sb="20" eb="22">
      <t>ヨウコウ</t>
    </rPh>
    <rPh sb="23" eb="24">
      <t>サダ</t>
    </rPh>
    <rPh sb="28" eb="30">
      <t>キゲン</t>
    </rPh>
    <rPh sb="31" eb="33">
      <t>ジュンシュ</t>
    </rPh>
    <phoneticPr fontId="2"/>
  </si>
  <si>
    <t>　本補助金の成果に関する事後調査に協力します。</t>
    <rPh sb="1" eb="2">
      <t>ホン</t>
    </rPh>
    <rPh sb="2" eb="5">
      <t>ホジョキン</t>
    </rPh>
    <rPh sb="6" eb="8">
      <t>セイカ</t>
    </rPh>
    <rPh sb="9" eb="10">
      <t>カン</t>
    </rPh>
    <rPh sb="12" eb="14">
      <t>ジゴ</t>
    </rPh>
    <rPh sb="14" eb="16">
      <t>チョウサ</t>
    </rPh>
    <rPh sb="17" eb="19">
      <t>キョウリョク</t>
    </rPh>
    <phoneticPr fontId="2"/>
  </si>
  <si>
    <t>暴力団員による不当な行為の防止等に関する法律（平成３年法律　第７７号。</t>
    <rPh sb="0" eb="2">
      <t>ボウリョク</t>
    </rPh>
    <rPh sb="2" eb="4">
      <t>ダンイン</t>
    </rPh>
    <rPh sb="7" eb="9">
      <t>フトウ</t>
    </rPh>
    <rPh sb="10" eb="12">
      <t>コウイ</t>
    </rPh>
    <rPh sb="13" eb="15">
      <t>ボウシ</t>
    </rPh>
    <rPh sb="15" eb="16">
      <t>トウ</t>
    </rPh>
    <rPh sb="17" eb="18">
      <t>カン</t>
    </rPh>
    <rPh sb="20" eb="22">
      <t>ホウリツ</t>
    </rPh>
    <rPh sb="23" eb="25">
      <t>ヘイセイ</t>
    </rPh>
    <rPh sb="26" eb="27">
      <t>ネン</t>
    </rPh>
    <rPh sb="27" eb="29">
      <t>ホウリツ</t>
    </rPh>
    <rPh sb="30" eb="31">
      <t>ダイ</t>
    </rPh>
    <phoneticPr fontId="2"/>
  </si>
  <si>
    <t>令和　　年　　月　　日</t>
    <rPh sb="0" eb="2">
      <t>レイワ</t>
    </rPh>
    <phoneticPr fontId="2"/>
  </si>
  <si>
    <t>　</t>
    <phoneticPr fontId="2"/>
  </si>
  <si>
    <t>交付を受けようとする補助金の額　　　　　</t>
    <rPh sb="0" eb="2">
      <t>コウフ</t>
    </rPh>
    <rPh sb="3" eb="4">
      <t>ウ</t>
    </rPh>
    <rPh sb="10" eb="13">
      <t>ホジョキン</t>
    </rPh>
    <rPh sb="14" eb="15">
      <t>ガク</t>
    </rPh>
    <phoneticPr fontId="2"/>
  </si>
  <si>
    <t>担当者及び連絡先</t>
  </si>
  <si>
    <t>　本申請にかかる補助対象経費の支払いは、口座振込を基本とし、相殺はしません。</t>
    <rPh sb="1" eb="2">
      <t>ホン</t>
    </rPh>
    <rPh sb="2" eb="4">
      <t>シンセイ</t>
    </rPh>
    <rPh sb="8" eb="10">
      <t>ホジョ</t>
    </rPh>
    <rPh sb="10" eb="12">
      <t>タイショウ</t>
    </rPh>
    <rPh sb="12" eb="14">
      <t>ケイヒ</t>
    </rPh>
    <rPh sb="15" eb="17">
      <t>シハラ</t>
    </rPh>
    <rPh sb="20" eb="22">
      <t>コウザ</t>
    </rPh>
    <rPh sb="25" eb="27">
      <t>キホン</t>
    </rPh>
    <rPh sb="30" eb="32">
      <t>ソウサツ</t>
    </rPh>
    <phoneticPr fontId="2"/>
  </si>
  <si>
    <t>用紙の大きさは、日本産業規格Ａ列４とする。</t>
    <rPh sb="0" eb="2">
      <t>ヨウシ</t>
    </rPh>
    <rPh sb="3" eb="4">
      <t>オオ</t>
    </rPh>
    <rPh sb="8" eb="10">
      <t>ニホン</t>
    </rPh>
    <rPh sb="10" eb="12">
      <t>サンギョウ</t>
    </rPh>
    <rPh sb="12" eb="14">
      <t>キカク</t>
    </rPh>
    <rPh sb="15" eb="16">
      <t>レツ</t>
    </rPh>
    <phoneticPr fontId="2"/>
  </si>
  <si>
    <t>令和7年度稼ぐ県産品支援事業補助金交付申請書</t>
    <rPh sb="5" eb="6">
      <t>カセ</t>
    </rPh>
    <rPh sb="7" eb="8">
      <t>ケン</t>
    </rPh>
    <rPh sb="8" eb="10">
      <t>サンピン</t>
    </rPh>
    <rPh sb="10" eb="12">
      <t>シエン</t>
    </rPh>
    <rPh sb="12" eb="14">
      <t>ジギョウ</t>
    </rPh>
    <rPh sb="14" eb="17">
      <t>ホジョキン</t>
    </rPh>
    <rPh sb="17" eb="19">
      <t>コウフ</t>
    </rPh>
    <rPh sb="19" eb="22">
      <t>シンセイショ</t>
    </rPh>
    <phoneticPr fontId="2"/>
  </si>
  <si>
    <t>履歴事項証明書(写)、会社概要等、補助金実施要領に定める資料を添付すること。</t>
    <phoneticPr fontId="2"/>
  </si>
  <si>
    <t>⑴</t>
    <phoneticPr fontId="2"/>
  </si>
  <si>
    <t>⑵</t>
    <phoneticPr fontId="2"/>
  </si>
  <si>
    <t>⑶</t>
    <phoneticPr fontId="2"/>
  </si>
  <si>
    <t>E-Mail</t>
  </si>
  <si>
    <t>業種</t>
    <rPh sb="0" eb="2">
      <t>ギョウシュ</t>
    </rPh>
    <phoneticPr fontId="2"/>
  </si>
  <si>
    <t>直近決算期の売上高及び比率（　　　年　　　月期）
※売上高、営業利益は、決算書（損益計算書）を転記</t>
    <phoneticPr fontId="2"/>
  </si>
  <si>
    <t>事業内容</t>
    <phoneticPr fontId="2"/>
  </si>
  <si>
    <t>従業員数</t>
  </si>
  <si>
    <t>資本金（万円）</t>
    <phoneticPr fontId="2"/>
  </si>
  <si>
    <t>万円</t>
  </si>
  <si>
    <t>設立年月日</t>
    <rPh sb="0" eb="2">
      <t>セツリツ</t>
    </rPh>
    <rPh sb="2" eb="3">
      <t>ネン</t>
    </rPh>
    <rPh sb="3" eb="5">
      <t>ガッピ</t>
    </rPh>
    <phoneticPr fontId="2"/>
  </si>
  <si>
    <t>非正規社員</t>
    <rPh sb="0" eb="3">
      <t>ヒセイキ</t>
    </rPh>
    <rPh sb="3" eb="5">
      <t>シャイン</t>
    </rPh>
    <phoneticPr fontId="2"/>
  </si>
  <si>
    <t>営業利益</t>
    <rPh sb="0" eb="2">
      <t>エイギョウ</t>
    </rPh>
    <rPh sb="2" eb="4">
      <t>リエキ</t>
    </rPh>
    <phoneticPr fontId="2"/>
  </si>
  <si>
    <t>％</t>
    <phoneticPr fontId="2"/>
  </si>
  <si>
    <t>通販
（EC）</t>
    <rPh sb="0" eb="2">
      <t>ツウハン</t>
    </rPh>
    <phoneticPr fontId="2"/>
  </si>
  <si>
    <t>2期前決算期の売上高及び比率（　　　年　　　月期）
※売上高、営業利益は、決算書（損益計算書）を転記</t>
    <rPh sb="1" eb="3">
      <t>キマエ</t>
    </rPh>
    <phoneticPr fontId="2"/>
  </si>
  <si>
    <t>3期前決算期の売上高及び比率（　　　年　　　月期）
※売上高、営業利益は、決算書（損益計算書）を転記</t>
    <rPh sb="1" eb="2">
      <t>キ</t>
    </rPh>
    <rPh sb="2" eb="3">
      <t>マエ</t>
    </rPh>
    <phoneticPr fontId="2"/>
  </si>
  <si>
    <t>主な取扱製品</t>
    <rPh sb="0" eb="1">
      <t>オモ</t>
    </rPh>
    <rPh sb="2" eb="4">
      <t>トリアツカ</t>
    </rPh>
    <rPh sb="4" eb="6">
      <t>セイヒン</t>
    </rPh>
    <phoneticPr fontId="2"/>
  </si>
  <si>
    <t>製品名</t>
  </si>
  <si>
    <t>製品名</t>
    <rPh sb="0" eb="2">
      <t>セイヒン</t>
    </rPh>
    <rPh sb="2" eb="3">
      <t>メイ</t>
    </rPh>
    <phoneticPr fontId="2"/>
  </si>
  <si>
    <t>売上構成比率</t>
  </si>
  <si>
    <t>売上構成比率</t>
    <phoneticPr fontId="2"/>
  </si>
  <si>
    <t>主要取引先（県内・県外）</t>
    <rPh sb="0" eb="2">
      <t>シュヨウ</t>
    </rPh>
    <rPh sb="2" eb="5">
      <t>トリヒキサキ</t>
    </rPh>
    <rPh sb="6" eb="8">
      <t>ケンナイ</t>
    </rPh>
    <rPh sb="9" eb="11">
      <t>ケンガイ</t>
    </rPh>
    <phoneticPr fontId="2"/>
  </si>
  <si>
    <t>取引先</t>
    <rPh sb="0" eb="3">
      <t>トリヒキサキ</t>
    </rPh>
    <phoneticPr fontId="2"/>
  </si>
  <si>
    <t>地域</t>
    <rPh sb="0" eb="2">
      <t>チイキ</t>
    </rPh>
    <phoneticPr fontId="2"/>
  </si>
  <si>
    <t>主な製品名</t>
    <rPh sb="0" eb="1">
      <t>オモ</t>
    </rPh>
    <rPh sb="2" eb="4">
      <t>セイヒン</t>
    </rPh>
    <rPh sb="4" eb="5">
      <t>メイ</t>
    </rPh>
    <phoneticPr fontId="2"/>
  </si>
  <si>
    <t>主力商品の内容、特徴</t>
    <rPh sb="0" eb="2">
      <t>シュリョク</t>
    </rPh>
    <rPh sb="2" eb="4">
      <t>ショウヒン</t>
    </rPh>
    <rPh sb="5" eb="7">
      <t>ナイヨウ</t>
    </rPh>
    <rPh sb="8" eb="10">
      <t>トクチョウ</t>
    </rPh>
    <phoneticPr fontId="2"/>
  </si>
  <si>
    <r>
      <rPr>
        <b/>
        <sz val="12"/>
        <rFont val="ＭＳ Ｐ明朝"/>
        <family val="1"/>
        <charset val="128"/>
      </rPr>
      <t xml:space="preserve">補助金交付実績 </t>
    </r>
    <r>
      <rPr>
        <sz val="11"/>
        <rFont val="ＭＳ Ｐ明朝"/>
        <family val="1"/>
        <charset val="128"/>
      </rPr>
      <t xml:space="preserve">
</t>
    </r>
    <r>
      <rPr>
        <sz val="11"/>
        <color rgb="FFFF0000"/>
        <rFont val="ＭＳ Ｐ明朝"/>
        <family val="1"/>
        <charset val="128"/>
      </rPr>
      <t>※過去３年間（年度）と今年度 で国内（沖縄県内を除く）販路 拡大の為に補助金を受けているか（予定も含む）</t>
    </r>
    <phoneticPr fontId="2"/>
  </si>
  <si>
    <t>事業計画書（県産品販路拡大総合支援）</t>
    <rPh sb="0" eb="2">
      <t>ジギョウ</t>
    </rPh>
    <rPh sb="2" eb="5">
      <t>ケイカクショ</t>
    </rPh>
    <rPh sb="6" eb="9">
      <t>ケンサンヒン</t>
    </rPh>
    <rPh sb="9" eb="13">
      <t>ハンロカクダイ</t>
    </rPh>
    <rPh sb="13" eb="15">
      <t>ソウゴウ</t>
    </rPh>
    <rPh sb="15" eb="17">
      <t>シエン</t>
    </rPh>
    <phoneticPr fontId="2"/>
  </si>
  <si>
    <t>令和　年　月　日</t>
    <rPh sb="0" eb="2">
      <t>レイワ</t>
    </rPh>
    <rPh sb="3" eb="4">
      <t>ネン</t>
    </rPh>
    <rPh sb="5" eb="6">
      <t>ガツ</t>
    </rPh>
    <rPh sb="7" eb="8">
      <t>ニチ</t>
    </rPh>
    <phoneticPr fontId="2"/>
  </si>
  <si>
    <t>販路拡大に取り組む県産品（出品商品一覧）　※別添可
※優良県産品に該当する商品は、番号に〇をつけてください。（推奨期間内の商品のみ対象）</t>
    <phoneticPr fontId="2"/>
  </si>
  <si>
    <t>県産品名</t>
    <phoneticPr fontId="2"/>
  </si>
  <si>
    <t>※その他、任意で作成した計画書がある場合は当計画書に記載の上で添付すること</t>
  </si>
  <si>
    <t>※記載内容に応じて、欄の追加及び拡張を適宜行うこと。</t>
  </si>
  <si>
    <t>※記載内容に応じて、欄の追加及び拡張を適宜行うこと。</t>
    <phoneticPr fontId="2"/>
  </si>
  <si>
    <t>計画番号</t>
    <rPh sb="0" eb="2">
      <t>ケイカク</t>
    </rPh>
    <rPh sb="2" eb="4">
      <t>バンゴウ</t>
    </rPh>
    <phoneticPr fontId="2"/>
  </si>
  <si>
    <t>都道府県</t>
    <rPh sb="0" eb="4">
      <t>トドウフケン</t>
    </rPh>
    <phoneticPr fontId="2"/>
  </si>
  <si>
    <t>補助率：</t>
    <rPh sb="0" eb="3">
      <t>ホジョリツ</t>
    </rPh>
    <phoneticPr fontId="2"/>
  </si>
  <si>
    <t>事業者名：</t>
    <rPh sb="0" eb="3">
      <t>ジギョウシャ</t>
    </rPh>
    <rPh sb="3" eb="4">
      <t>メイ</t>
    </rPh>
    <phoneticPr fontId="2"/>
  </si>
  <si>
    <t>ア　旅費</t>
  </si>
  <si>
    <t>経費区分</t>
    <rPh sb="0" eb="4">
      <t>ケイヒクブン</t>
    </rPh>
    <phoneticPr fontId="2"/>
  </si>
  <si>
    <t>計画
番号</t>
    <rPh sb="0" eb="2">
      <t>ケイカク</t>
    </rPh>
    <rPh sb="3" eb="5">
      <t>バンゴウ</t>
    </rPh>
    <phoneticPr fontId="2"/>
  </si>
  <si>
    <r>
      <t xml:space="preserve">上限額
</t>
    </r>
    <r>
      <rPr>
        <sz val="8"/>
        <color theme="1"/>
        <rFont val="ＭＳ Ｐゴシック"/>
        <family val="3"/>
        <charset val="128"/>
        <scheme val="minor"/>
      </rPr>
      <t>（割り戻し）</t>
    </r>
    <rPh sb="0" eb="3">
      <t>ジョウゲンガク</t>
    </rPh>
    <rPh sb="5" eb="6">
      <t>ワ</t>
    </rPh>
    <rPh sb="7" eb="8">
      <t>モド</t>
    </rPh>
    <phoneticPr fontId="2"/>
  </si>
  <si>
    <t>単価
（税抜）</t>
    <rPh sb="0" eb="2">
      <t>タンカ</t>
    </rPh>
    <rPh sb="4" eb="6">
      <t>ゼイヌキ</t>
    </rPh>
    <phoneticPr fontId="2"/>
  </si>
  <si>
    <t>数量
（人数×回数）</t>
    <rPh sb="0" eb="2">
      <t>スウリョウ</t>
    </rPh>
    <rPh sb="4" eb="6">
      <t>ニンズウ</t>
    </rPh>
    <rPh sb="7" eb="9">
      <t>カイスウ</t>
    </rPh>
    <phoneticPr fontId="2"/>
  </si>
  <si>
    <t>補助対象経費
（税込）</t>
    <rPh sb="0" eb="6">
      <t>ホジョタイショウケイヒ</t>
    </rPh>
    <rPh sb="8" eb="10">
      <t>ゼイコ</t>
    </rPh>
    <phoneticPr fontId="2"/>
  </si>
  <si>
    <t>補助対象経費
（税抜）</t>
    <rPh sb="0" eb="6">
      <t>ホジョタイショウケイヒ</t>
    </rPh>
    <rPh sb="8" eb="10">
      <t>ゼイヌキ</t>
    </rPh>
    <phoneticPr fontId="2"/>
  </si>
  <si>
    <r>
      <t xml:space="preserve">補助対象経費（税抜）
</t>
    </r>
    <r>
      <rPr>
        <sz val="9"/>
        <color theme="1"/>
        <rFont val="ＭＳ Ｐゴシック"/>
        <family val="3"/>
        <charset val="128"/>
        <scheme val="minor"/>
      </rPr>
      <t>または</t>
    </r>
    <r>
      <rPr>
        <sz val="11"/>
        <color theme="1"/>
        <rFont val="ＭＳ Ｐゴシック"/>
        <family val="2"/>
        <charset val="128"/>
        <scheme val="minor"/>
      </rPr>
      <t>上限額（割り戻し）</t>
    </r>
    <rPh sb="0" eb="6">
      <t>ホジョタイショウケイヒ</t>
    </rPh>
    <rPh sb="7" eb="9">
      <t>ゼイヌキ</t>
    </rPh>
    <rPh sb="14" eb="17">
      <t>ジョウゲンガク</t>
    </rPh>
    <rPh sb="18" eb="19">
      <t>ワ</t>
    </rPh>
    <rPh sb="20" eb="21">
      <t>モド</t>
    </rPh>
    <phoneticPr fontId="2"/>
  </si>
  <si>
    <t>摘要</t>
    <rPh sb="0" eb="2">
      <t>テキヨウ</t>
    </rPh>
    <phoneticPr fontId="2"/>
  </si>
  <si>
    <t>１　航空運賃
（普通席）</t>
    <rPh sb="2" eb="4">
      <t>コウクウ</t>
    </rPh>
    <rPh sb="4" eb="6">
      <t>ウンチン</t>
    </rPh>
    <rPh sb="8" eb="10">
      <t>フツウ</t>
    </rPh>
    <rPh sb="10" eb="11">
      <t>セキ</t>
    </rPh>
    <phoneticPr fontId="2"/>
  </si>
  <si>
    <t>-</t>
    <phoneticPr fontId="2"/>
  </si>
  <si>
    <t>小計</t>
    <rPh sb="0" eb="2">
      <t>ショウケイ</t>
    </rPh>
    <phoneticPr fontId="2"/>
  </si>
  <si>
    <t>２　特別急行列車及び新幹線に係る運賃</t>
    <rPh sb="2" eb="4">
      <t>トクベツ</t>
    </rPh>
    <rPh sb="4" eb="6">
      <t>キュウコウ</t>
    </rPh>
    <rPh sb="6" eb="8">
      <t>レッシャ</t>
    </rPh>
    <rPh sb="8" eb="9">
      <t>オヨ</t>
    </rPh>
    <rPh sb="10" eb="13">
      <t>シンカンセン</t>
    </rPh>
    <rPh sb="14" eb="15">
      <t>カカ</t>
    </rPh>
    <rPh sb="16" eb="18">
      <t>ウンチン</t>
    </rPh>
    <phoneticPr fontId="2"/>
  </si>
  <si>
    <t>３　船賃</t>
    <rPh sb="2" eb="4">
      <t>フナチン</t>
    </rPh>
    <phoneticPr fontId="2"/>
  </si>
  <si>
    <t>４　宿泊費</t>
    <rPh sb="2" eb="5">
      <t>シュクハクヒ</t>
    </rPh>
    <phoneticPr fontId="2"/>
  </si>
  <si>
    <t>５　ホテルパック料金</t>
    <rPh sb="8" eb="10">
      <t>リョウキン</t>
    </rPh>
    <phoneticPr fontId="2"/>
  </si>
  <si>
    <t>補助対象経費　合計</t>
    <rPh sb="0" eb="6">
      <t>ホジョタイショウケイヒ</t>
    </rPh>
    <rPh sb="7" eb="9">
      <t>ゴウケイ</t>
    </rPh>
    <phoneticPr fontId="2"/>
  </si>
  <si>
    <t>補助申請額（補助率1/2）</t>
    <rPh sb="0" eb="2">
      <t>ホジョ</t>
    </rPh>
    <rPh sb="2" eb="4">
      <t>シンセイ</t>
    </rPh>
    <rPh sb="4" eb="5">
      <t>ガク</t>
    </rPh>
    <rPh sb="6" eb="9">
      <t>ホジョリツ</t>
    </rPh>
    <phoneticPr fontId="2"/>
  </si>
  <si>
    <t>ウ　商品説明員の雇用に関する経費</t>
    <phoneticPr fontId="2"/>
  </si>
  <si>
    <t>カ　その他知事が必要と認める経費</t>
    <phoneticPr fontId="2"/>
  </si>
  <si>
    <t>総合計</t>
    <rPh sb="0" eb="1">
      <t>ソウ</t>
    </rPh>
    <rPh sb="1" eb="3">
      <t>ゴウケイ</t>
    </rPh>
    <phoneticPr fontId="2"/>
  </si>
  <si>
    <t>　私は、稼ぐ県産品支援事業補助金を申請するにあたり、以下のとおり誓約します。
この誓約に反していることが判明した場合又は補助金の受給後に交付要件に該当しないことが判明したときは、補助金の申請の取り下げ、補助金の返還等に応じます。
また、それにより生じた損害については、当方が一切の責任に応じるものとします</t>
    <phoneticPr fontId="2"/>
  </si>
  <si>
    <t xml:space="preserve"> 私は、交付要件を全て満たしていることを確認しました。また、申請書及び提出書類の内容に虚偽や不正はありません。</t>
    <phoneticPr fontId="2"/>
  </si>
  <si>
    <t>　私は、沖縄県暴力団排除条例第２条第２号に規定する暴力団員又は暴力団員と密接な関係を有する者に該当しません。</t>
    <rPh sb="0" eb="1">
      <t>ワタシ</t>
    </rPh>
    <rPh sb="3" eb="6">
      <t>オキナワケン</t>
    </rPh>
    <rPh sb="6" eb="9">
      <t>ボウリョクダン</t>
    </rPh>
    <rPh sb="9" eb="11">
      <t>ハイジョ</t>
    </rPh>
    <rPh sb="11" eb="13">
      <t>ジョウレイ</t>
    </rPh>
    <rPh sb="13" eb="14">
      <t>ダイ</t>
    </rPh>
    <rPh sb="15" eb="16">
      <t>ジョウ</t>
    </rPh>
    <rPh sb="16" eb="17">
      <t>ダイ</t>
    </rPh>
    <rPh sb="18" eb="19">
      <t>ゴウ</t>
    </rPh>
    <rPh sb="20" eb="22">
      <t>キテイ</t>
    </rPh>
    <rPh sb="24" eb="26">
      <t>ボウリョク</t>
    </rPh>
    <rPh sb="26" eb="28">
      <t>ダンイン</t>
    </rPh>
    <rPh sb="28" eb="29">
      <t>マタ</t>
    </rPh>
    <rPh sb="30" eb="32">
      <t>ボウリョク</t>
    </rPh>
    <rPh sb="32" eb="34">
      <t>ダンイン</t>
    </rPh>
    <rPh sb="35" eb="37">
      <t>ミッセツ</t>
    </rPh>
    <phoneticPr fontId="2"/>
  </si>
  <si>
    <t>　令和7年度稼ぐ県産品支援事業補助金の交付を受けたいので、沖縄県補助金等の交付に関する規則（昭和47年沖縄県規則第102号）第３条の規定により、下記のとおり申請します。</t>
    <phoneticPr fontId="2"/>
  </si>
  <si>
    <t>（別添1）</t>
    <rPh sb="1" eb="3">
      <t>ベッテン</t>
    </rPh>
    <phoneticPr fontId="31"/>
  </si>
  <si>
    <t>類似補助金確認表</t>
    <rPh sb="0" eb="2">
      <t>ルイジ</t>
    </rPh>
    <rPh sb="2" eb="5">
      <t>ホジョキン</t>
    </rPh>
    <rPh sb="5" eb="7">
      <t>カクニン</t>
    </rPh>
    <rPh sb="7" eb="8">
      <t>ヒョウ</t>
    </rPh>
    <phoneticPr fontId="33"/>
  </si>
  <si>
    <t>事業者名</t>
    <rPh sb="0" eb="3">
      <t>ジギョウシャ</t>
    </rPh>
    <rPh sb="3" eb="4">
      <t>メイ</t>
    </rPh>
    <phoneticPr fontId="31"/>
  </si>
  <si>
    <t>（補助金を伴う公的事業・制度の申請及び採択状況）</t>
    <phoneticPr fontId="31"/>
  </si>
  <si>
    <t>※過去三か年度の実績、今年度の予定を記入してください。</t>
    <rPh sb="1" eb="3">
      <t>カコ</t>
    </rPh>
    <rPh sb="3" eb="4">
      <t>サン</t>
    </rPh>
    <rPh sb="5" eb="7">
      <t>ネンド</t>
    </rPh>
    <rPh sb="8" eb="10">
      <t>ジッセキ</t>
    </rPh>
    <rPh sb="11" eb="14">
      <t>コンネンド</t>
    </rPh>
    <rPh sb="15" eb="17">
      <t>ヨテイ</t>
    </rPh>
    <rPh sb="18" eb="20">
      <t>キニュウ</t>
    </rPh>
    <phoneticPr fontId="31"/>
  </si>
  <si>
    <t>※現時点で申請する予定の補助事業については、補助金の二重採択を防ぐものです。</t>
    <rPh sb="1" eb="4">
      <t>ゲンジテン</t>
    </rPh>
    <rPh sb="5" eb="7">
      <t>シンセイ</t>
    </rPh>
    <rPh sb="9" eb="11">
      <t>ヨテイ</t>
    </rPh>
    <rPh sb="12" eb="14">
      <t>ホジョ</t>
    </rPh>
    <rPh sb="14" eb="16">
      <t>ジギョウ</t>
    </rPh>
    <rPh sb="22" eb="25">
      <t>ホジョキン</t>
    </rPh>
    <rPh sb="26" eb="28">
      <t>ニジュウ</t>
    </rPh>
    <rPh sb="28" eb="30">
      <t>サイタク</t>
    </rPh>
    <rPh sb="31" eb="32">
      <t>フセ</t>
    </rPh>
    <phoneticPr fontId="31"/>
  </si>
  <si>
    <t>事業制度名</t>
    <rPh sb="0" eb="2">
      <t>ジギョウ</t>
    </rPh>
    <rPh sb="2" eb="4">
      <t>セイド</t>
    </rPh>
    <rPh sb="4" eb="5">
      <t>ナ</t>
    </rPh>
    <phoneticPr fontId="31"/>
  </si>
  <si>
    <t>実施状況</t>
    <rPh sb="0" eb="2">
      <t>ジッシ</t>
    </rPh>
    <rPh sb="2" eb="4">
      <t>ジョウキョウ</t>
    </rPh>
    <phoneticPr fontId="31"/>
  </si>
  <si>
    <t>　</t>
  </si>
  <si>
    <t>公的機関名</t>
    <rPh sb="0" eb="2">
      <t>コウテキ</t>
    </rPh>
    <rPh sb="2" eb="4">
      <t>キカン</t>
    </rPh>
    <rPh sb="4" eb="5">
      <t>ナ</t>
    </rPh>
    <phoneticPr fontId="31"/>
  </si>
  <si>
    <t>プロジェクト名</t>
    <rPh sb="6" eb="7">
      <t>ナ</t>
    </rPh>
    <phoneticPr fontId="31"/>
  </si>
  <si>
    <t>実施期間</t>
    <rPh sb="0" eb="2">
      <t>ジッシ</t>
    </rPh>
    <rPh sb="2" eb="4">
      <t>キカン</t>
    </rPh>
    <phoneticPr fontId="31"/>
  </si>
  <si>
    <t>年</t>
    <rPh sb="0" eb="1">
      <t>ネン</t>
    </rPh>
    <phoneticPr fontId="31"/>
  </si>
  <si>
    <t>月</t>
    <rPh sb="0" eb="1">
      <t>ツキ</t>
    </rPh>
    <phoneticPr fontId="31"/>
  </si>
  <si>
    <t>～</t>
    <phoneticPr fontId="31"/>
  </si>
  <si>
    <t>採択または申請額</t>
    <rPh sb="0" eb="2">
      <t>サイタク</t>
    </rPh>
    <rPh sb="5" eb="7">
      <t>シンセイ</t>
    </rPh>
    <rPh sb="7" eb="8">
      <t>ガク</t>
    </rPh>
    <phoneticPr fontId="31"/>
  </si>
  <si>
    <t>千円（全体）</t>
    <rPh sb="0" eb="2">
      <t>センエン</t>
    </rPh>
    <rPh sb="3" eb="5">
      <t>ゼンタイ</t>
    </rPh>
    <phoneticPr fontId="31"/>
  </si>
  <si>
    <t>申請代表者名</t>
    <rPh sb="0" eb="2">
      <t>シンセイ</t>
    </rPh>
    <rPh sb="2" eb="5">
      <t>ダイヒョウシャ</t>
    </rPh>
    <rPh sb="5" eb="6">
      <t>ナ</t>
    </rPh>
    <phoneticPr fontId="31"/>
  </si>
  <si>
    <t>連携・関係社名</t>
    <rPh sb="0" eb="2">
      <t>レンケイ</t>
    </rPh>
    <rPh sb="3" eb="5">
      <t>カンケイ</t>
    </rPh>
    <rPh sb="5" eb="7">
      <t>シャメイ</t>
    </rPh>
    <phoneticPr fontId="31"/>
  </si>
  <si>
    <t>事業内容の概略</t>
    <rPh sb="0" eb="2">
      <t>ジギョウ</t>
    </rPh>
    <rPh sb="2" eb="4">
      <t>ナイヨウ</t>
    </rPh>
    <rPh sb="5" eb="7">
      <t>ガイリャク</t>
    </rPh>
    <phoneticPr fontId="31"/>
  </si>
  <si>
    <t>※記載欄が足りない場合は、適宜追加してください。</t>
    <rPh sb="1" eb="4">
      <t>キサイラン</t>
    </rPh>
    <rPh sb="5" eb="6">
      <t>タ</t>
    </rPh>
    <phoneticPr fontId="31"/>
  </si>
  <si>
    <t>公益財団法人沖縄県産業振興公社</t>
    <rPh sb="0" eb="2">
      <t>コウエキ</t>
    </rPh>
    <rPh sb="2" eb="6">
      <t>ザイダンホウジン</t>
    </rPh>
    <rPh sb="6" eb="8">
      <t>オキナワ</t>
    </rPh>
    <rPh sb="8" eb="9">
      <t>ケン</t>
    </rPh>
    <rPh sb="9" eb="11">
      <t>サンギョウ</t>
    </rPh>
    <rPh sb="11" eb="13">
      <t>シンコウ</t>
    </rPh>
    <rPh sb="13" eb="15">
      <t>コウシャ</t>
    </rPh>
    <phoneticPr fontId="2"/>
  </si>
  <si>
    <t>　　　　理事長　殿</t>
    <rPh sb="4" eb="7">
      <t>リジチョウ</t>
    </rPh>
    <rPh sb="7" eb="8">
      <t>コトドノ</t>
    </rPh>
    <phoneticPr fontId="2"/>
  </si>
  <si>
    <t>公社1号様式</t>
    <rPh sb="0" eb="2">
      <t>コウシャ</t>
    </rPh>
    <rPh sb="3" eb="4">
      <t>ゴウ</t>
    </rPh>
    <rPh sb="4" eb="6">
      <t>ヨウシキ</t>
    </rPh>
    <phoneticPr fontId="2"/>
  </si>
  <si>
    <t>　下記の事業を実施するため、補助金の応募申請をいたしますので、関係書類を添えて提出します。</t>
    <phoneticPr fontId="2"/>
  </si>
  <si>
    <t>※別紙4（事業経費積算書）のA欄の金額</t>
    <rPh sb="1" eb="3">
      <t>ベッシ</t>
    </rPh>
    <rPh sb="5" eb="7">
      <t>ジギョウ</t>
    </rPh>
    <rPh sb="7" eb="9">
      <t>ケイヒ</t>
    </rPh>
    <rPh sb="9" eb="11">
      <t>セキサン</t>
    </rPh>
    <rPh sb="11" eb="12">
      <t>ショ</t>
    </rPh>
    <rPh sb="15" eb="16">
      <t>ラン</t>
    </rPh>
    <rPh sb="17" eb="19">
      <t>キンガク</t>
    </rPh>
    <phoneticPr fontId="2"/>
  </si>
  <si>
    <t>3．申請要件の確認</t>
    <rPh sb="2" eb="4">
      <t>シンセイ</t>
    </rPh>
    <rPh sb="4" eb="6">
      <t>ヨウケン</t>
    </rPh>
    <rPh sb="7" eb="9">
      <t>カクニン</t>
    </rPh>
    <phoneticPr fontId="2"/>
  </si>
  <si>
    <t>補助事業は、ハンズオン支援対象事業者に選定された場合、連携、協力することが前提です。</t>
  </si>
  <si>
    <t>県産品について、公募要領３ページの定義に該当することを確認しました。</t>
    <phoneticPr fontId="2"/>
  </si>
  <si>
    <t>取扱製品の半分以上が県産品であり、県産品の生産、加工、販売等を１年以上行っています。</t>
    <phoneticPr fontId="2"/>
  </si>
  <si>
    <t>補助対象事業者（　　　　　　　　　　　　　　）に該当します。</t>
    <phoneticPr fontId="2"/>
  </si>
  <si>
    <t>理解しました</t>
    <phoneticPr fontId="2"/>
  </si>
  <si>
    <t>連携、協力は難しいです。</t>
    <phoneticPr fontId="2"/>
  </si>
  <si>
    <t>連携、協力が難しい理由：　　　　　　　　　　　　　　　　　　　　　　</t>
    <phoneticPr fontId="2"/>
  </si>
  <si>
    <r>
      <rPr>
        <b/>
        <sz val="11"/>
        <rFont val="ＭＳ 明朝"/>
        <family val="1"/>
        <charset val="128"/>
      </rPr>
      <t>2．補助金応募申請額</t>
    </r>
    <r>
      <rPr>
        <sz val="11"/>
        <rFont val="ＭＳ 明朝"/>
        <family val="1"/>
        <charset val="128"/>
      </rPr>
      <t>　：</t>
    </r>
    <rPh sb="2" eb="5">
      <t>ホジョキン</t>
    </rPh>
    <rPh sb="5" eb="7">
      <t>オウボ</t>
    </rPh>
    <rPh sb="7" eb="10">
      <t>シンセイガク</t>
    </rPh>
    <phoneticPr fontId="2"/>
  </si>
  <si>
    <r>
      <rPr>
        <b/>
        <sz val="11"/>
        <color rgb="FF000000"/>
        <rFont val="ＭＳ 明朝"/>
        <family val="1"/>
        <charset val="128"/>
      </rPr>
      <t>4．</t>
    </r>
    <r>
      <rPr>
        <b/>
        <sz val="11"/>
        <color theme="1"/>
        <rFont val="ＭＳ 明朝"/>
        <family val="1"/>
        <charset val="128"/>
      </rPr>
      <t>補助事業実施期間中のハンズオン支援につい</t>
    </r>
    <r>
      <rPr>
        <sz val="11"/>
        <color theme="1"/>
        <rFont val="ＭＳ 明朝"/>
        <family val="1"/>
        <charset val="128"/>
      </rPr>
      <t>て</t>
    </r>
    <phoneticPr fontId="2"/>
  </si>
  <si>
    <r>
      <rPr>
        <b/>
        <sz val="11"/>
        <rFont val="ＭＳ 明朝"/>
        <family val="1"/>
        <charset val="128"/>
      </rPr>
      <t>5．関係書類の提出部数</t>
    </r>
    <r>
      <rPr>
        <sz val="11"/>
        <rFont val="ＭＳ 明朝"/>
        <family val="1"/>
        <charset val="128"/>
      </rPr>
      <t>　</t>
    </r>
    <phoneticPr fontId="2"/>
  </si>
  <si>
    <r>
      <t xml:space="preserve">　　　　　　　　　　　実績あり　　/　　実績なし
</t>
    </r>
    <r>
      <rPr>
        <sz val="11"/>
        <color rgb="FFFF0000"/>
        <rFont val="ＭＳ Ｐ明朝"/>
        <family val="1"/>
        <charset val="128"/>
      </rPr>
      <t>※実績ありの場合は、「別添１：類似補助金確認表」を記載すること（今年度の予定も含む）</t>
    </r>
    <phoneticPr fontId="2"/>
  </si>
  <si>
    <t>【別紙4】</t>
    <rPh sb="1" eb="3">
      <t>ベッシ</t>
    </rPh>
    <phoneticPr fontId="2"/>
  </si>
  <si>
    <t>補助上限額</t>
    <rPh sb="0" eb="2">
      <t>ホジョ</t>
    </rPh>
    <rPh sb="2" eb="5">
      <t>ジョウゲンガク</t>
    </rPh>
    <phoneticPr fontId="2"/>
  </si>
  <si>
    <t>・対象経費は税抜きで入力ください。（単位：円）</t>
    <rPh sb="1" eb="3">
      <t>タイショウ</t>
    </rPh>
    <rPh sb="3" eb="5">
      <t>ケイヒ</t>
    </rPh>
    <rPh sb="6" eb="8">
      <t>ゼイヌ</t>
    </rPh>
    <rPh sb="10" eb="12">
      <t>ニュウリョク</t>
    </rPh>
    <rPh sb="18" eb="20">
      <t>タンイ</t>
    </rPh>
    <rPh sb="21" eb="22">
      <t>エン</t>
    </rPh>
    <phoneticPr fontId="2"/>
  </si>
  <si>
    <t>ア．旅費</t>
    <rPh sb="2" eb="4">
      <t>リョヒ</t>
    </rPh>
    <phoneticPr fontId="2"/>
  </si>
  <si>
    <t>合計額
（1催事あたり）</t>
    <rPh sb="0" eb="2">
      <t>ゴウケイ</t>
    </rPh>
    <rPh sb="2" eb="3">
      <t>ガク</t>
    </rPh>
    <rPh sb="6" eb="8">
      <t>サイジ</t>
    </rPh>
    <phoneticPr fontId="2"/>
  </si>
  <si>
    <t>対象経費</t>
    <rPh sb="0" eb="2">
      <t>タイショウ</t>
    </rPh>
    <rPh sb="2" eb="4">
      <t>ケイヒ</t>
    </rPh>
    <phoneticPr fontId="2"/>
  </si>
  <si>
    <t>補助率1/2</t>
    <rPh sb="0" eb="3">
      <t>ホジョリツ</t>
    </rPh>
    <phoneticPr fontId="2"/>
  </si>
  <si>
    <t>使用目的</t>
    <rPh sb="0" eb="2">
      <t>シヨウ</t>
    </rPh>
    <rPh sb="2" eb="4">
      <t>モクテキ</t>
    </rPh>
    <phoneticPr fontId="2"/>
  </si>
  <si>
    <t>補助率2/3</t>
    <rPh sb="0" eb="3">
      <t>ホジョリツ</t>
    </rPh>
    <phoneticPr fontId="2"/>
  </si>
  <si>
    <t>区分別合計</t>
    <rPh sb="0" eb="3">
      <t>クブンベツ</t>
    </rPh>
    <rPh sb="3" eb="5">
      <t>ゴウケイ</t>
    </rPh>
    <phoneticPr fontId="2"/>
  </si>
  <si>
    <t>対象経費</t>
    <rPh sb="0" eb="4">
      <t>タイショウケイヒ</t>
    </rPh>
    <phoneticPr fontId="2"/>
  </si>
  <si>
    <t>補助対象経費合計額（全催事）</t>
    <rPh sb="0" eb="4">
      <t>ホジョタイショウ</t>
    </rPh>
    <rPh sb="4" eb="6">
      <t>ケイヒ</t>
    </rPh>
    <rPh sb="6" eb="8">
      <t>ゴウケイ</t>
    </rPh>
    <rPh sb="8" eb="9">
      <t>ガク</t>
    </rPh>
    <rPh sb="10" eb="11">
      <t>ゼン</t>
    </rPh>
    <rPh sb="11" eb="13">
      <t>サイジ</t>
    </rPh>
    <phoneticPr fontId="2"/>
  </si>
  <si>
    <t>A</t>
    <phoneticPr fontId="2"/>
  </si>
  <si>
    <t>円（内訳は別紙4）</t>
    <rPh sb="0" eb="1">
      <t>エン</t>
    </rPh>
    <rPh sb="2" eb="4">
      <t>ウチワケ</t>
    </rPh>
    <rPh sb="5" eb="7">
      <t>ベッシ</t>
    </rPh>
    <phoneticPr fontId="2"/>
  </si>
  <si>
    <t>全国または特定地域において展開されている量販店等において補助事業期間に開催されるもので、県産品を10品目以上取り扱います。</t>
    <phoneticPr fontId="2"/>
  </si>
  <si>
    <t>県産品販売額が1催事あたり200万円以上見込まれる沖縄フェアについて補助申請します。</t>
    <phoneticPr fontId="2"/>
  </si>
  <si>
    <t>沖縄の風土、歴史、文化、ヒトとの交流をはじめ、県産品の商品特性等、その背景にある物語を伝える情報発信を行い、消費者への付加価値訴求や認知、浸透を促進する事業活動です。</t>
    <phoneticPr fontId="2"/>
  </si>
  <si>
    <r>
      <rPr>
        <b/>
        <sz val="11"/>
        <rFont val="ＭＳ 明朝"/>
        <family val="1"/>
        <charset val="128"/>
      </rPr>
      <t>1．補助事業の種類</t>
    </r>
    <r>
      <rPr>
        <sz val="11"/>
        <rFont val="ＭＳ 明朝"/>
        <family val="1"/>
        <charset val="128"/>
      </rPr>
      <t>　：　沖縄フェア等開催支援</t>
    </r>
    <rPh sb="2" eb="4">
      <t>ホジョ</t>
    </rPh>
    <rPh sb="4" eb="6">
      <t>ジギョウ</t>
    </rPh>
    <rPh sb="7" eb="9">
      <t>シュルイ</t>
    </rPh>
    <rPh sb="12" eb="14">
      <t>オキナワ</t>
    </rPh>
    <rPh sb="17" eb="18">
      <t>ナド</t>
    </rPh>
    <rPh sb="18" eb="20">
      <t>カイサイ</t>
    </rPh>
    <rPh sb="20" eb="22">
      <t>シエン</t>
    </rPh>
    <phoneticPr fontId="2"/>
  </si>
  <si>
    <t xml:space="preserve">
販路拡大に関する現状の課題</t>
    <phoneticPr fontId="2"/>
  </si>
  <si>
    <t>（現状の販促活動）</t>
    <phoneticPr fontId="2"/>
  </si>
  <si>
    <t>（課題）</t>
    <phoneticPr fontId="2"/>
  </si>
  <si>
    <t>万円</t>
    <rPh sb="0" eb="2">
      <t>マンエン</t>
    </rPh>
    <phoneticPr fontId="2"/>
  </si>
  <si>
    <t>売上げ目標額</t>
    <phoneticPr fontId="2"/>
  </si>
  <si>
    <t>売上げ目標額に対する収益額</t>
    <phoneticPr fontId="2"/>
  </si>
  <si>
    <t xml:space="preserve">
目標（補助事業を通じての売上額、収益）</t>
    <phoneticPr fontId="2"/>
  </si>
  <si>
    <t>担当者名</t>
    <rPh sb="0" eb="3">
      <t>タントウシャ</t>
    </rPh>
    <rPh sb="3" eb="4">
      <t>メイ</t>
    </rPh>
    <phoneticPr fontId="2"/>
  </si>
  <si>
    <t>所属</t>
    <rPh sb="0" eb="2">
      <t>ショゾク</t>
    </rPh>
    <phoneticPr fontId="2"/>
  </si>
  <si>
    <t>役割</t>
    <rPh sb="0" eb="2">
      <t>ヤクワリ</t>
    </rPh>
    <phoneticPr fontId="2"/>
  </si>
  <si>
    <t>実施体制（沖縄フェア・沖縄物産展）</t>
    <rPh sb="0" eb="2">
      <t>ジッシ</t>
    </rPh>
    <rPh sb="2" eb="4">
      <t>タイセイ</t>
    </rPh>
    <phoneticPr fontId="2"/>
  </si>
  <si>
    <t>※各沖縄フェアに関する詳細は、「別紙３：沖縄フェア一覧」に記載すること。</t>
    <rPh sb="1" eb="2">
      <t>カク</t>
    </rPh>
    <rPh sb="2" eb="4">
      <t>オキナワ</t>
    </rPh>
    <rPh sb="8" eb="9">
      <t>カン</t>
    </rPh>
    <rPh sb="11" eb="13">
      <t>ショウサイ</t>
    </rPh>
    <rPh sb="20" eb="22">
      <t>オキナワ</t>
    </rPh>
    <rPh sb="25" eb="27">
      <t>イチラン</t>
    </rPh>
    <phoneticPr fontId="2"/>
  </si>
  <si>
    <t>◆対象要件</t>
    <rPh sb="1" eb="3">
      <t>タイショウ</t>
    </rPh>
    <rPh sb="3" eb="5">
      <t>ヨウケン</t>
    </rPh>
    <phoneticPr fontId="2"/>
  </si>
  <si>
    <t>・1催事あたりの県産品販売額が200万以上見込まれること</t>
    <rPh sb="2" eb="4">
      <t>サイジ</t>
    </rPh>
    <rPh sb="8" eb="11">
      <t>ケンサンヒン</t>
    </rPh>
    <rPh sb="11" eb="14">
      <t>ハンバイガク</t>
    </rPh>
    <rPh sb="18" eb="19">
      <t>マン</t>
    </rPh>
    <rPh sb="19" eb="21">
      <t>イジョウ</t>
    </rPh>
    <rPh sb="21" eb="23">
      <t>ミコ</t>
    </rPh>
    <phoneticPr fontId="2"/>
  </si>
  <si>
    <t>・県産品を10品以上取り扱うこと</t>
    <rPh sb="1" eb="4">
      <t>ケンサンヒン</t>
    </rPh>
    <rPh sb="7" eb="8">
      <t>ヒン</t>
    </rPh>
    <rPh sb="8" eb="10">
      <t>イジョウ</t>
    </rPh>
    <rPh sb="10" eb="11">
      <t>ト</t>
    </rPh>
    <rPh sb="12" eb="13">
      <t>アツカ</t>
    </rPh>
    <phoneticPr fontId="2"/>
  </si>
  <si>
    <t>実施店舗名
（メイン会場）</t>
    <rPh sb="0" eb="5">
      <t>ジッシテンポメイ</t>
    </rPh>
    <rPh sb="10" eb="12">
      <t>カイジョウ</t>
    </rPh>
    <phoneticPr fontId="2"/>
  </si>
  <si>
    <t>実施店
舗数</t>
    <rPh sb="0" eb="2">
      <t>ジッシ</t>
    </rPh>
    <rPh sb="2" eb="3">
      <t>テン</t>
    </rPh>
    <rPh sb="4" eb="5">
      <t>ホ</t>
    </rPh>
    <rPh sb="5" eb="6">
      <t>スウ</t>
    </rPh>
    <phoneticPr fontId="2"/>
  </si>
  <si>
    <r>
      <t xml:space="preserve">売上目標達成に向けた取り組み
</t>
    </r>
    <r>
      <rPr>
        <b/>
        <sz val="14"/>
        <color rgb="FFFF0000"/>
        <rFont val="ＭＳ Ｐゴシック"/>
        <family val="3"/>
        <charset val="128"/>
        <scheme val="minor"/>
      </rPr>
      <t>※具体的に記載すること。</t>
    </r>
    <rPh sb="16" eb="19">
      <t>グタイテキ</t>
    </rPh>
    <rPh sb="20" eb="22">
      <t>キサイ</t>
    </rPh>
    <phoneticPr fontId="2"/>
  </si>
  <si>
    <t>取扱
アイテム数</t>
    <rPh sb="0" eb="2">
      <t>トリアツカイ</t>
    </rPh>
    <rPh sb="7" eb="8">
      <t>スウ</t>
    </rPh>
    <phoneticPr fontId="2"/>
  </si>
  <si>
    <t>取扱
メーカー数</t>
    <rPh sb="0" eb="2">
      <t>トリアツカ</t>
    </rPh>
    <rPh sb="7" eb="8">
      <t>スウ</t>
    </rPh>
    <phoneticPr fontId="2"/>
  </si>
  <si>
    <t>実施場所の選定理由</t>
    <rPh sb="0" eb="4">
      <t>ジッシバショ</t>
    </rPh>
    <rPh sb="5" eb="7">
      <t>センテイ</t>
    </rPh>
    <rPh sb="7" eb="9">
      <t>リユウ</t>
    </rPh>
    <phoneticPr fontId="2"/>
  </si>
  <si>
    <t>イベント内容</t>
    <phoneticPr fontId="2"/>
  </si>
  <si>
    <t>宣伝・広報（イメージがあれば添付）</t>
    <rPh sb="14" eb="16">
      <t>テンプ</t>
    </rPh>
    <phoneticPr fontId="2"/>
  </si>
  <si>
    <t>その他</t>
    <phoneticPr fontId="2"/>
  </si>
  <si>
    <t>事業経費積算書</t>
    <rPh sb="0" eb="2">
      <t>ジギョウ</t>
    </rPh>
    <rPh sb="2" eb="4">
      <t>ケイヒ</t>
    </rPh>
    <rPh sb="4" eb="6">
      <t>セキサン</t>
    </rPh>
    <rPh sb="6" eb="7">
      <t>ショ</t>
    </rPh>
    <phoneticPr fontId="2"/>
  </si>
  <si>
    <t>事業全体　450万円</t>
    <rPh sb="0" eb="2">
      <t>ジギョウ</t>
    </rPh>
    <rPh sb="2" eb="4">
      <t>ゼンタイ</t>
    </rPh>
    <rPh sb="8" eb="10">
      <t>マンエン</t>
    </rPh>
    <phoneticPr fontId="2"/>
  </si>
  <si>
    <t>ア．旅費　1申請あたり　200万円</t>
    <rPh sb="2" eb="4">
      <t>リョヒ</t>
    </rPh>
    <rPh sb="6" eb="8">
      <t>シンセイ</t>
    </rPh>
    <rPh sb="15" eb="17">
      <t>マンエン</t>
    </rPh>
    <phoneticPr fontId="2"/>
  </si>
  <si>
    <t>オ．販売促進費　1催事あたり45万円</t>
    <rPh sb="2" eb="4">
      <t>ハンバイ</t>
    </rPh>
    <rPh sb="4" eb="6">
      <t>ソクシン</t>
    </rPh>
    <rPh sb="6" eb="7">
      <t>ヒ</t>
    </rPh>
    <rPh sb="9" eb="11">
      <t>サイジ</t>
    </rPh>
    <rPh sb="16" eb="18">
      <t>マンエン</t>
    </rPh>
    <phoneticPr fontId="2"/>
  </si>
  <si>
    <t>会場名（メイン会場）</t>
    <rPh sb="0" eb="3">
      <t>カイジョウメイ</t>
    </rPh>
    <rPh sb="7" eb="9">
      <t>カイジョウ</t>
    </rPh>
    <phoneticPr fontId="2"/>
  </si>
  <si>
    <t>イ．会場設営及び運営費</t>
    <rPh sb="2" eb="6">
      <t>カイジョウセツエイ</t>
    </rPh>
    <rPh sb="6" eb="7">
      <t>オヨ</t>
    </rPh>
    <rPh sb="8" eb="11">
      <t>ウンエイヒ</t>
    </rPh>
    <phoneticPr fontId="2"/>
  </si>
  <si>
    <t>ウ．商品説明員の雇用に関する経費</t>
    <rPh sb="2" eb="4">
      <t>ショウヒン</t>
    </rPh>
    <rPh sb="4" eb="7">
      <t>セツメイイン</t>
    </rPh>
    <rPh sb="8" eb="10">
      <t>コヨウ</t>
    </rPh>
    <rPh sb="11" eb="12">
      <t>カン</t>
    </rPh>
    <rPh sb="14" eb="16">
      <t>ケイヒ</t>
    </rPh>
    <phoneticPr fontId="2"/>
  </si>
  <si>
    <t>エ．謝金</t>
    <rPh sb="2" eb="4">
      <t>シャキン</t>
    </rPh>
    <phoneticPr fontId="2"/>
  </si>
  <si>
    <t>オ．販売促進費
※上限45万円</t>
    <rPh sb="2" eb="4">
      <t>ハンバイ</t>
    </rPh>
    <rPh sb="4" eb="6">
      <t>ソクシン</t>
    </rPh>
    <rPh sb="6" eb="7">
      <t>ヒ</t>
    </rPh>
    <rPh sb="9" eb="11">
      <t>ジョウゲン</t>
    </rPh>
    <rPh sb="13" eb="14">
      <t>マン</t>
    </rPh>
    <rPh sb="14" eb="15">
      <t>エン</t>
    </rPh>
    <phoneticPr fontId="2"/>
  </si>
  <si>
    <t>ア．旅費
※上限200万円</t>
    <rPh sb="2" eb="4">
      <t>リョヒ</t>
    </rPh>
    <rPh sb="6" eb="8">
      <t>ジョウゲン</t>
    </rPh>
    <rPh sb="11" eb="12">
      <t>マン</t>
    </rPh>
    <rPh sb="12" eb="13">
      <t>エン</t>
    </rPh>
    <phoneticPr fontId="2"/>
  </si>
  <si>
    <t>オ．販売促進費</t>
    <rPh sb="2" eb="4">
      <t>ハンバイ</t>
    </rPh>
    <rPh sb="4" eb="6">
      <t>ソクシン</t>
    </rPh>
    <rPh sb="6" eb="7">
      <t>ヒ</t>
    </rPh>
    <phoneticPr fontId="2"/>
  </si>
  <si>
    <t>タナカスーパー</t>
    <phoneticPr fontId="2"/>
  </si>
  <si>
    <t>・職員2名
・芸能団5名</t>
    <rPh sb="1" eb="3">
      <t>ショクイン</t>
    </rPh>
    <rPh sb="4" eb="5">
      <t>メイ</t>
    </rPh>
    <rPh sb="7" eb="10">
      <t>ゲイノウダン</t>
    </rPh>
    <rPh sb="11" eb="12">
      <t>メイ</t>
    </rPh>
    <phoneticPr fontId="2"/>
  </si>
  <si>
    <t>・装飾費、什器レンタル</t>
    <rPh sb="1" eb="3">
      <t>ソウショク</t>
    </rPh>
    <rPh sb="3" eb="4">
      <t>ヒ</t>
    </rPh>
    <rPh sb="5" eb="7">
      <t>ジュウキ</t>
    </rPh>
    <phoneticPr fontId="2"/>
  </si>
  <si>
    <t>エイサー団</t>
    <rPh sb="4" eb="5">
      <t>ダン</t>
    </rPh>
    <phoneticPr fontId="2"/>
  </si>
  <si>
    <t>WEB広告</t>
    <rPh sb="3" eb="5">
      <t>コウコク</t>
    </rPh>
    <phoneticPr fontId="2"/>
  </si>
  <si>
    <t>補助金応募申請額（補助率1/2）</t>
    <rPh sb="0" eb="3">
      <t>ホジョキン</t>
    </rPh>
    <rPh sb="3" eb="5">
      <t>オウボ</t>
    </rPh>
    <rPh sb="5" eb="8">
      <t>シンセイガク</t>
    </rPh>
    <rPh sb="9" eb="12">
      <t>ホジョリツ</t>
    </rPh>
    <phoneticPr fontId="2"/>
  </si>
  <si>
    <t>マネキン5名</t>
    <rPh sb="5" eb="6">
      <t>メイ</t>
    </rPh>
    <phoneticPr fontId="2"/>
  </si>
  <si>
    <t>沖縄フェア等開催支援</t>
    <rPh sb="0" eb="2">
      <t>オキナワ</t>
    </rPh>
    <rPh sb="5" eb="6">
      <t>トウ</t>
    </rPh>
    <rPh sb="6" eb="8">
      <t>カイサイ</t>
    </rPh>
    <rPh sb="8" eb="10">
      <t>シエン</t>
    </rPh>
    <phoneticPr fontId="2"/>
  </si>
  <si>
    <t>沖縄フェア開催支援</t>
  </si>
  <si>
    <t>-</t>
  </si>
  <si>
    <t>小計</t>
  </si>
  <si>
    <t>イ　会場設営及び運営費</t>
  </si>
  <si>
    <t>1　ステージ装飾・設営・運営費</t>
    <rPh sb="6" eb="8">
      <t>ソウショク</t>
    </rPh>
    <rPh sb="9" eb="11">
      <t>セツエイ</t>
    </rPh>
    <rPh sb="12" eb="15">
      <t>ウンエイヒ</t>
    </rPh>
    <phoneticPr fontId="2"/>
  </si>
  <si>
    <t>２　ポスターパネル等製作費</t>
    <phoneticPr fontId="2"/>
  </si>
  <si>
    <t>３　POP、レシピ等製作費</t>
    <phoneticPr fontId="2"/>
  </si>
  <si>
    <t>４　会場装飾費</t>
    <phoneticPr fontId="2"/>
  </si>
  <si>
    <t>５　その他ステージ等の安全面から必要と認められる経費</t>
    <phoneticPr fontId="2"/>
  </si>
  <si>
    <t>エ　謝金</t>
    <phoneticPr fontId="2"/>
  </si>
  <si>
    <t>謝金</t>
    <rPh sb="0" eb="2">
      <t>シャキン</t>
    </rPh>
    <phoneticPr fontId="2"/>
  </si>
  <si>
    <t>オ　販売促進費</t>
    <phoneticPr fontId="2"/>
  </si>
  <si>
    <t>１　店頭広告及びチラシ広告作成及び印刷費</t>
    <phoneticPr fontId="2"/>
  </si>
  <si>
    <t>２　バナーに掲載する広告費</t>
    <phoneticPr fontId="2"/>
  </si>
  <si>
    <t>３　会員制交流サイトや動画共有サイトへの広告掲載費</t>
    <phoneticPr fontId="2"/>
  </si>
  <si>
    <t>補助申請額（補助率1/2）
上限：1事業年度につき200万円</t>
    <rPh sb="0" eb="2">
      <t>ホジョ</t>
    </rPh>
    <rPh sb="2" eb="4">
      <t>シンセイ</t>
    </rPh>
    <rPh sb="4" eb="5">
      <t>ガク</t>
    </rPh>
    <rPh sb="6" eb="9">
      <t>ホジョリツ</t>
    </rPh>
    <rPh sb="14" eb="16">
      <t>ジョウゲン</t>
    </rPh>
    <rPh sb="18" eb="20">
      <t>ジギョウ</t>
    </rPh>
    <rPh sb="20" eb="22">
      <t>ネンド</t>
    </rPh>
    <rPh sb="28" eb="30">
      <t>マンエン</t>
    </rPh>
    <phoneticPr fontId="2"/>
  </si>
  <si>
    <t>補助申請額
（補助率1/2）</t>
    <rPh sb="0" eb="2">
      <t>ホジョ</t>
    </rPh>
    <rPh sb="2" eb="4">
      <t>シンセイ</t>
    </rPh>
    <rPh sb="4" eb="5">
      <t>ガク</t>
    </rPh>
    <rPh sb="7" eb="10">
      <t>ホジョリツ</t>
    </rPh>
    <phoneticPr fontId="2"/>
  </si>
  <si>
    <t xml:space="preserve">１　人件費
２　交通費
３　紹介手数料
４　商品説明員の人材派遣会社等の規定に基づき請求されるその他諸手当等
</t>
    <phoneticPr fontId="2"/>
  </si>
  <si>
    <t>県産品販売見込額（目標）
単位　万円
※前回実績や類似案件を参考</t>
    <rPh sb="0" eb="3">
      <t>ケンサンヒン</t>
    </rPh>
    <rPh sb="3" eb="5">
      <t>ハンバイ</t>
    </rPh>
    <rPh sb="5" eb="7">
      <t>ミコミ</t>
    </rPh>
    <rPh sb="7" eb="8">
      <t>ガク</t>
    </rPh>
    <rPh sb="9" eb="11">
      <t>モクヒョウ</t>
    </rPh>
    <rPh sb="13" eb="15">
      <t>タンイ</t>
    </rPh>
    <rPh sb="16" eb="18">
      <t>マンエン</t>
    </rPh>
    <rPh sb="20" eb="22">
      <t>ゼンカイ</t>
    </rPh>
    <rPh sb="22" eb="24">
      <t>ジッセキ</t>
    </rPh>
    <rPh sb="25" eb="27">
      <t>ルイジ</t>
    </rPh>
    <rPh sb="27" eb="29">
      <t>アンケン</t>
    </rPh>
    <rPh sb="30" eb="32">
      <t>サンコウ</t>
    </rPh>
    <phoneticPr fontId="2"/>
  </si>
  <si>
    <t>令和7年度稼ぐ県産品支援事業補助金応募申請書（審査用）</t>
    <phoneticPr fontId="2"/>
  </si>
  <si>
    <t>沖縄フェア開催支援</t>
    <phoneticPr fontId="31"/>
  </si>
  <si>
    <t>事務局記入欄（※記入しないでください）</t>
    <phoneticPr fontId="31"/>
  </si>
  <si>
    <t>受付日</t>
    <rPh sb="0" eb="3">
      <t>ウケツケビ</t>
    </rPh>
    <phoneticPr fontId="31"/>
  </si>
  <si>
    <t>補助事業NO.</t>
    <rPh sb="0" eb="2">
      <t>ホジョ</t>
    </rPh>
    <rPh sb="2" eb="4">
      <t>ジギョウ</t>
    </rPh>
    <phoneticPr fontId="31"/>
  </si>
  <si>
    <t>受付担当</t>
    <rPh sb="0" eb="2">
      <t>ウケツケ</t>
    </rPh>
    <rPh sb="2" eb="4">
      <t>タントウ</t>
    </rPh>
    <phoneticPr fontId="31"/>
  </si>
  <si>
    <t>稼ぐ県産品支援事業</t>
    <rPh sb="0" eb="9">
      <t>カセケンサンヒンシエンジギョウ</t>
    </rPh>
    <phoneticPr fontId="31"/>
  </si>
  <si>
    <t>　申請書類チェックシート(審査用）</t>
    <rPh sb="13" eb="16">
      <t>シンサヨウ</t>
    </rPh>
    <phoneticPr fontId="31"/>
  </si>
  <si>
    <t>補助事業の種類</t>
    <rPh sb="0" eb="2">
      <t>ホジョ</t>
    </rPh>
    <rPh sb="2" eb="4">
      <t>ジギョウ</t>
    </rPh>
    <rPh sb="5" eb="7">
      <t>シュルイ</t>
    </rPh>
    <phoneticPr fontId="31"/>
  </si>
  <si>
    <t>事業担当者名</t>
    <rPh sb="0" eb="2">
      <t>ジギョウ</t>
    </rPh>
    <rPh sb="2" eb="6">
      <t>タントウシャメイ</t>
    </rPh>
    <phoneticPr fontId="31"/>
  </si>
  <si>
    <t>県産品販路拡大総合支援</t>
    <phoneticPr fontId="31"/>
  </si>
  <si>
    <t>電話番号</t>
    <rPh sb="0" eb="2">
      <t>デンワ</t>
    </rPh>
    <rPh sb="2" eb="4">
      <t>バンゴウ</t>
    </rPh>
    <phoneticPr fontId="31"/>
  </si>
  <si>
    <r>
      <t>※提出書類について記入漏れがないか、全ての</t>
    </r>
    <r>
      <rPr>
        <sz val="14"/>
        <color indexed="10"/>
        <rFont val="ＭＳ 明朝"/>
        <family val="1"/>
        <charset val="128"/>
      </rPr>
      <t>□</t>
    </r>
    <r>
      <rPr>
        <sz val="14"/>
        <rFont val="ＭＳ 明朝"/>
        <family val="1"/>
        <charset val="128"/>
      </rPr>
      <t>を</t>
    </r>
    <r>
      <rPr>
        <sz val="14"/>
        <color indexed="8"/>
        <rFont val="ＭＳ 明朝"/>
        <family val="1"/>
        <charset val="128"/>
      </rPr>
      <t>チェックのうえ提出して下さい。</t>
    </r>
    <rPh sb="18" eb="19">
      <t>スベ</t>
    </rPh>
    <phoneticPr fontId="31"/>
  </si>
  <si>
    <t>書類の
綴り順</t>
    <rPh sb="0" eb="2">
      <t>ショルイ</t>
    </rPh>
    <rPh sb="4" eb="5">
      <t>ツヅ</t>
    </rPh>
    <rPh sb="6" eb="7">
      <t>ジュン</t>
    </rPh>
    <phoneticPr fontId="31"/>
  </si>
  <si>
    <t>チェック項目</t>
    <rPh sb="4" eb="6">
      <t>コウモク</t>
    </rPh>
    <phoneticPr fontId="31"/>
  </si>
  <si>
    <t>該当
する
☑</t>
    <rPh sb="0" eb="2">
      <t>ガイトウ</t>
    </rPh>
    <phoneticPr fontId="31"/>
  </si>
  <si>
    <t>ページ
番号</t>
    <rPh sb="4" eb="6">
      <t>バンゴウ</t>
    </rPh>
    <phoneticPr fontId="31"/>
  </si>
  <si>
    <t>備考</t>
    <rPh sb="0" eb="2">
      <t>ビコウ</t>
    </rPh>
    <phoneticPr fontId="31"/>
  </si>
  <si>
    <t>ＥＣ活用販路拡大支援</t>
    <phoneticPr fontId="31"/>
  </si>
  <si>
    <t>①</t>
    <phoneticPr fontId="31"/>
  </si>
  <si>
    <t>●申請書類チェックシート（本用紙）</t>
    <phoneticPr fontId="31"/>
  </si>
  <si>
    <r>
      <t>●申請書類</t>
    </r>
    <r>
      <rPr>
        <b/>
        <sz val="12"/>
        <color indexed="8"/>
        <rFont val="ＭＳ 明朝"/>
        <family val="1"/>
        <charset val="128"/>
      </rPr>
      <t>〔提出部数：</t>
    </r>
    <r>
      <rPr>
        <b/>
        <u/>
        <sz val="12"/>
        <color indexed="8"/>
        <rFont val="ＭＳ 明朝"/>
        <family val="1"/>
        <charset val="128"/>
      </rPr>
      <t>正本１部（片面印刷）</t>
    </r>
    <r>
      <rPr>
        <b/>
        <sz val="12"/>
        <color indexed="8"/>
        <rFont val="ＭＳ 明朝"/>
        <family val="1"/>
        <charset val="128"/>
      </rPr>
      <t>・副本８</t>
    </r>
    <r>
      <rPr>
        <b/>
        <u/>
        <sz val="12"/>
        <color indexed="8"/>
        <rFont val="ＭＳ 明朝"/>
        <family val="1"/>
        <charset val="128"/>
      </rPr>
      <t>部（両面印刷）</t>
    </r>
    <r>
      <rPr>
        <b/>
        <sz val="12"/>
        <color indexed="8"/>
        <rFont val="ＭＳ 明朝"/>
        <family val="1"/>
        <charset val="128"/>
      </rPr>
      <t>〕</t>
    </r>
    <rPh sb="16" eb="18">
      <t>カタメン</t>
    </rPh>
    <rPh sb="18" eb="20">
      <t>インサツ</t>
    </rPh>
    <rPh sb="22" eb="24">
      <t>フクホン</t>
    </rPh>
    <rPh sb="27" eb="29">
      <t>リョウメン</t>
    </rPh>
    <rPh sb="29" eb="31">
      <t>インサツ</t>
    </rPh>
    <phoneticPr fontId="31"/>
  </si>
  <si>
    <t>②</t>
    <phoneticPr fontId="31"/>
  </si>
  <si>
    <t>　・応募申請書　（公社１号様式）</t>
    <rPh sb="2" eb="4">
      <t>オウボ</t>
    </rPh>
    <phoneticPr fontId="31"/>
  </si>
  <si>
    <t>③</t>
    <phoneticPr fontId="31"/>
  </si>
  <si>
    <t>　・会社概要（別紙１）  ・類似補助金確認表（別添1）</t>
    <phoneticPr fontId="31"/>
  </si>
  <si>
    <t>④</t>
    <phoneticPr fontId="31"/>
  </si>
  <si>
    <t>⑤</t>
    <phoneticPr fontId="31"/>
  </si>
  <si>
    <t>⑥</t>
    <phoneticPr fontId="31"/>
  </si>
  <si>
    <t>　・事業経費積算書（別紙４）</t>
    <phoneticPr fontId="31"/>
  </si>
  <si>
    <t>※</t>
    <phoneticPr fontId="31"/>
  </si>
  <si>
    <r>
      <t>●添付資料〔提出部数</t>
    </r>
    <r>
      <rPr>
        <b/>
        <sz val="12"/>
        <color indexed="8"/>
        <rFont val="ＭＳ Ｐゴシック"/>
        <family val="3"/>
        <charset val="128"/>
      </rPr>
      <t>:</t>
    </r>
    <r>
      <rPr>
        <b/>
        <u/>
        <sz val="12"/>
        <color indexed="8"/>
        <rFont val="ＭＳ 明朝"/>
        <family val="1"/>
        <charset val="128"/>
      </rPr>
      <t>正本</t>
    </r>
    <r>
      <rPr>
        <b/>
        <u/>
        <sz val="12"/>
        <color indexed="8"/>
        <rFont val="ＭＳ Ｐゴシック"/>
        <family val="3"/>
        <charset val="128"/>
      </rPr>
      <t>1</t>
    </r>
    <r>
      <rPr>
        <b/>
        <u/>
        <sz val="12"/>
        <color indexed="8"/>
        <rFont val="ＭＳ 明朝"/>
        <family val="1"/>
        <charset val="128"/>
      </rPr>
      <t>部</t>
    </r>
    <r>
      <rPr>
        <b/>
        <sz val="12"/>
        <color indexed="8"/>
        <rFont val="ＭＳ 明朝"/>
        <family val="1"/>
        <charset val="128"/>
      </rPr>
      <t>〕</t>
    </r>
    <phoneticPr fontId="31"/>
  </si>
  <si>
    <t>⑦</t>
    <phoneticPr fontId="31"/>
  </si>
  <si>
    <r>
      <t>　・納税証明書</t>
    </r>
    <r>
      <rPr>
        <b/>
        <sz val="12"/>
        <color theme="1"/>
        <rFont val="ＭＳ 明朝"/>
        <family val="1"/>
        <charset val="128"/>
      </rPr>
      <t>（原本）</t>
    </r>
    <r>
      <rPr>
        <sz val="12"/>
        <color theme="1"/>
        <rFont val="ＭＳ 明朝"/>
        <family val="1"/>
        <charset val="128"/>
      </rPr>
      <t>　※発行日が令和7年4月1日以降のもの。</t>
    </r>
    <phoneticPr fontId="31"/>
  </si>
  <si>
    <t>⑧</t>
    <phoneticPr fontId="31"/>
  </si>
  <si>
    <r>
      <t>　　ア</t>
    </r>
    <r>
      <rPr>
        <sz val="12"/>
        <color indexed="8"/>
        <rFont val="Century"/>
        <family val="1"/>
      </rPr>
      <t xml:space="preserve"> </t>
    </r>
    <r>
      <rPr>
        <sz val="12"/>
        <color indexed="8"/>
        <rFont val="ＭＳ 明朝"/>
        <family val="1"/>
        <charset val="128"/>
      </rPr>
      <t>国税納税証明書</t>
    </r>
    <r>
      <rPr>
        <b/>
        <sz val="12"/>
        <color rgb="FF000000"/>
        <rFont val="ＭＳ 明朝"/>
        <family val="1"/>
        <charset val="128"/>
      </rPr>
      <t>（原本）</t>
    </r>
    <r>
      <rPr>
        <sz val="12"/>
        <color indexed="8"/>
        <rFont val="ＭＳ 明朝"/>
        <family val="1"/>
        <charset val="128"/>
      </rPr>
      <t xml:space="preserve">
　　　　　　　（法人：「その３の３」、個人事業者：「その３の２」）</t>
    </r>
    <rPh sb="37" eb="40">
      <t>ジギョウシャ</t>
    </rPh>
    <phoneticPr fontId="31"/>
  </si>
  <si>
    <t>⑨</t>
    <phoneticPr fontId="31"/>
  </si>
  <si>
    <r>
      <t>　　イ</t>
    </r>
    <r>
      <rPr>
        <sz val="12"/>
        <color indexed="8"/>
        <rFont val="Century"/>
        <family val="1"/>
      </rPr>
      <t xml:space="preserve"> </t>
    </r>
    <r>
      <rPr>
        <sz val="12"/>
        <color indexed="8"/>
        <rFont val="ＭＳ 明朝"/>
        <family val="1"/>
        <charset val="128"/>
      </rPr>
      <t>県税納税証明書（原本）　（法人事業税又は申告所得税）</t>
    </r>
    <rPh sb="24" eb="29">
      <t>シンコクショトクゼイ</t>
    </rPh>
    <phoneticPr fontId="31"/>
  </si>
  <si>
    <t>⑩</t>
    <phoneticPr fontId="31"/>
  </si>
  <si>
    <t>　・別紙４（事業経費積算書）に係る補助対象経費積算根拠資料（見積書等）</t>
    <phoneticPr fontId="31"/>
  </si>
  <si>
    <r>
      <t>●任意添付資料〔提出部数</t>
    </r>
    <r>
      <rPr>
        <b/>
        <sz val="12"/>
        <color indexed="8"/>
        <rFont val="ＭＳ Ｐゴシック"/>
        <family val="3"/>
        <charset val="128"/>
      </rPr>
      <t>:</t>
    </r>
    <r>
      <rPr>
        <b/>
        <u/>
        <sz val="12"/>
        <color indexed="8"/>
        <rFont val="ＭＳ 明朝"/>
        <family val="1"/>
        <charset val="128"/>
      </rPr>
      <t>正本</t>
    </r>
    <r>
      <rPr>
        <b/>
        <u/>
        <sz val="12"/>
        <color indexed="8"/>
        <rFont val="ＭＳ Ｐゴシック"/>
        <family val="3"/>
        <charset val="128"/>
      </rPr>
      <t>1</t>
    </r>
    <r>
      <rPr>
        <b/>
        <u/>
        <sz val="12"/>
        <color indexed="8"/>
        <rFont val="ＭＳ 明朝"/>
        <family val="1"/>
        <charset val="128"/>
      </rPr>
      <t>部・副本８部</t>
    </r>
    <r>
      <rPr>
        <b/>
        <sz val="12"/>
        <color indexed="8"/>
        <rFont val="ＭＳ 明朝"/>
        <family val="1"/>
        <charset val="128"/>
      </rPr>
      <t>〕</t>
    </r>
    <rPh sb="1" eb="3">
      <t>ニンイ</t>
    </rPh>
    <rPh sb="18" eb="20">
      <t>フクホン</t>
    </rPh>
    <rPh sb="21" eb="22">
      <t>ブ</t>
    </rPh>
    <phoneticPr fontId="31"/>
  </si>
  <si>
    <t>⑪</t>
    <phoneticPr fontId="31"/>
  </si>
  <si>
    <t>　・その他補足説明資料
     （会社案内、製品等のパンフレット）</t>
    <phoneticPr fontId="31"/>
  </si>
  <si>
    <t>●その他確認事項</t>
    <rPh sb="3" eb="4">
      <t>タ</t>
    </rPh>
    <rPh sb="4" eb="6">
      <t>カクニン</t>
    </rPh>
    <rPh sb="6" eb="8">
      <t>ジコウ</t>
    </rPh>
    <phoneticPr fontId="31"/>
  </si>
  <si>
    <t>　・申請書類は、中央下に通しページ番号を表記しているか？</t>
    <rPh sb="2" eb="6">
      <t>シンセイショルイ</t>
    </rPh>
    <rPh sb="17" eb="19">
      <t>バンゴウ</t>
    </rPh>
    <phoneticPr fontId="31"/>
  </si>
  <si>
    <t>　・正本・副本を１部ずつダブルクリップ止めしているか？</t>
    <rPh sb="2" eb="4">
      <t>セイホン</t>
    </rPh>
    <rPh sb="5" eb="7">
      <t>フクホン</t>
    </rPh>
    <rPh sb="9" eb="10">
      <t>ブ</t>
    </rPh>
    <phoneticPr fontId="31"/>
  </si>
  <si>
    <t>※　提出いただいた申請書類は返却いたしませんので、ご了承下さい。</t>
    <phoneticPr fontId="31"/>
  </si>
  <si>
    <t>特記事項</t>
  </si>
  <si>
    <t>債権者登録（新規・変更）申請書</t>
    <rPh sb="12" eb="15">
      <t>シンセイショ</t>
    </rPh>
    <phoneticPr fontId="31"/>
  </si>
  <si>
    <t>通帳の写しを添付してください。</t>
    <rPh sb="0" eb="2">
      <t>ツウチョウ</t>
    </rPh>
    <rPh sb="3" eb="4">
      <t>ウツ</t>
    </rPh>
    <rPh sb="6" eb="8">
      <t>テンプ</t>
    </rPh>
    <phoneticPr fontId="33"/>
  </si>
  <si>
    <t>□一般　□公共団体　□特定債権者　□非常勤等　□一時債権者　□職指定の資金前渡員</t>
  </si>
  <si>
    <t>処理</t>
    <rPh sb="0" eb="2">
      <t>ショリ</t>
    </rPh>
    <phoneticPr fontId="31"/>
  </si>
  <si>
    <t>1：新規</t>
    <rPh sb="2" eb="4">
      <t>シンキ</t>
    </rPh>
    <phoneticPr fontId="31"/>
  </si>
  <si>
    <t>債権者コード</t>
    <rPh sb="0" eb="3">
      <t>サイケンシャ</t>
    </rPh>
    <phoneticPr fontId="31"/>
  </si>
  <si>
    <t>2：変更</t>
    <rPh sb="2" eb="4">
      <t>ヘンコウ</t>
    </rPh>
    <phoneticPr fontId="31"/>
  </si>
  <si>
    <t>3：削除</t>
    <rPh sb="2" eb="4">
      <t>サクジョ</t>
    </rPh>
    <phoneticPr fontId="31"/>
  </si>
  <si>
    <t>郵便番号</t>
    <phoneticPr fontId="31"/>
  </si>
  <si>
    <t>電話番号</t>
    <phoneticPr fontId="31"/>
  </si>
  <si>
    <t>（フリガナ）</t>
    <phoneticPr fontId="31"/>
  </si>
  <si>
    <t>住　　所</t>
    <rPh sb="0" eb="4">
      <t>ジュウショ</t>
    </rPh>
    <phoneticPr fontId="31"/>
  </si>
  <si>
    <t>氏名又は法人名</t>
    <rPh sb="2" eb="3">
      <t>マタ</t>
    </rPh>
    <rPh sb="4" eb="6">
      <t>ホウジン</t>
    </rPh>
    <rPh sb="6" eb="7">
      <t>メイ</t>
    </rPh>
    <phoneticPr fontId="31"/>
  </si>
  <si>
    <t>業　　種</t>
    <phoneticPr fontId="31"/>
  </si>
  <si>
    <t>入札参加資格</t>
  </si>
  <si>
    <t>１　：　有　　　２　：　無</t>
    <rPh sb="4" eb="5">
      <t>ア</t>
    </rPh>
    <rPh sb="12" eb="13">
      <t>ナ</t>
    </rPh>
    <phoneticPr fontId="31"/>
  </si>
  <si>
    <t>支払方法</t>
    <phoneticPr fontId="31"/>
  </si>
  <si>
    <t>　　　１　：　支　払　証　　　　　　 　２　：　口　座　振　替  　  　</t>
    <rPh sb="7" eb="8">
      <t>シ</t>
    </rPh>
    <rPh sb="9" eb="10">
      <t>バライ</t>
    </rPh>
    <rPh sb="11" eb="12">
      <t>アカシ</t>
    </rPh>
    <phoneticPr fontId="31"/>
  </si>
  <si>
    <t>　　　７　：　隔地払（郵便電信）　　８　：　納付書による支払　　　　　　　　　　　　　　　</t>
    <phoneticPr fontId="31"/>
  </si>
  <si>
    <t>預金種目</t>
    <rPh sb="2" eb="3">
      <t>シュベツ</t>
    </rPh>
    <rPh sb="3" eb="4">
      <t>モク</t>
    </rPh>
    <phoneticPr fontId="31"/>
  </si>
  <si>
    <r>
      <t>　１　：　普通預金　　２　：　当座預金　　３　：　別段預金　　※貯蓄預金は</t>
    </r>
    <r>
      <rPr>
        <b/>
        <sz val="12"/>
        <rFont val="ＭＳ Ｐ明朝"/>
        <family val="1"/>
        <charset val="128"/>
      </rPr>
      <t>不可</t>
    </r>
    <rPh sb="25" eb="27">
      <t>ベツダン</t>
    </rPh>
    <rPh sb="27" eb="29">
      <t>ヨキン</t>
    </rPh>
    <rPh sb="32" eb="34">
      <t>チョチク</t>
    </rPh>
    <rPh sb="34" eb="36">
      <t>ヨキン</t>
    </rPh>
    <rPh sb="37" eb="39">
      <t>フカ</t>
    </rPh>
    <phoneticPr fontId="31"/>
  </si>
  <si>
    <t>金融機関名</t>
    <phoneticPr fontId="31"/>
  </si>
  <si>
    <t>銀行</t>
    <phoneticPr fontId="31"/>
  </si>
  <si>
    <t>支店</t>
    <phoneticPr fontId="31"/>
  </si>
  <si>
    <t>店　　番</t>
    <phoneticPr fontId="31"/>
  </si>
  <si>
    <t>口座番号</t>
  </si>
  <si>
    <r>
      <t>　　　　　　　</t>
    </r>
    <r>
      <rPr>
        <sz val="12"/>
        <rFont val="ＭＳ Ｐ明朝"/>
        <family val="1"/>
        <charset val="128"/>
      </rPr>
      <t>口座名義</t>
    </r>
    <r>
      <rPr>
        <sz val="11"/>
        <rFont val="ＭＳ Ｐ明朝"/>
        <family val="1"/>
        <charset val="128"/>
      </rPr>
      <t xml:space="preserve">
(</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
※通帳表紙</t>
    </r>
    <r>
      <rPr>
        <b/>
        <sz val="12"/>
        <rFont val="ＭＳ Ｐ明朝"/>
        <family val="1"/>
        <charset val="128"/>
      </rPr>
      <t>うら</t>
    </r>
    <r>
      <rPr>
        <sz val="11"/>
        <rFont val="ＭＳ Ｐ明朝"/>
        <family val="1"/>
        <charset val="128"/>
      </rPr>
      <t xml:space="preserve">の記載どおり記入
</t>
    </r>
    <rPh sb="17" eb="18">
      <t>マタ</t>
    </rPh>
    <phoneticPr fontId="31"/>
  </si>
  <si>
    <t>前払保証を受ける口座を設ける必要がある場合のみ記入</t>
    <rPh sb="0" eb="2">
      <t>マエバラ</t>
    </rPh>
    <rPh sb="2" eb="4">
      <t>ホショウ</t>
    </rPh>
    <rPh sb="5" eb="6">
      <t>ウ</t>
    </rPh>
    <rPh sb="8" eb="10">
      <t>コウザ</t>
    </rPh>
    <rPh sb="11" eb="12">
      <t>モウ</t>
    </rPh>
    <rPh sb="14" eb="16">
      <t>ヒツヨウ</t>
    </rPh>
    <rPh sb="19" eb="21">
      <t>バアイ</t>
    </rPh>
    <rPh sb="23" eb="25">
      <t>キニュウ</t>
    </rPh>
    <phoneticPr fontId="31"/>
  </si>
  <si>
    <r>
      <t xml:space="preserve">　　　　口座名義
</t>
    </r>
    <r>
      <rPr>
        <sz val="11"/>
        <rFont val="ＭＳ Ｐ明朝"/>
        <family val="1"/>
        <charset val="128"/>
      </rPr>
      <t>(</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）※通帳表紙</t>
    </r>
    <r>
      <rPr>
        <b/>
        <sz val="12"/>
        <rFont val="ＭＳ Ｐ明朝"/>
        <family val="1"/>
        <charset val="128"/>
      </rPr>
      <t>うら</t>
    </r>
    <r>
      <rPr>
        <sz val="11"/>
        <rFont val="ＭＳ Ｐ明朝"/>
        <family val="1"/>
        <charset val="128"/>
      </rPr>
      <t>の記載どおり記入</t>
    </r>
    <r>
      <rPr>
        <sz val="12"/>
        <rFont val="ＭＳ Ｐ明朝"/>
        <family val="1"/>
        <charset val="128"/>
      </rPr>
      <t xml:space="preserve">
</t>
    </r>
    <rPh sb="14" eb="15">
      <t>マタ</t>
    </rPh>
    <phoneticPr fontId="31"/>
  </si>
  <si>
    <t>　上記のとおり申請します。</t>
    <phoneticPr fontId="31"/>
  </si>
  <si>
    <t>令和　　年　　月　　日</t>
    <rPh sb="0" eb="2">
      <t>レイワ</t>
    </rPh>
    <rPh sb="4" eb="5">
      <t>ネン</t>
    </rPh>
    <rPh sb="7" eb="8">
      <t>ツキ</t>
    </rPh>
    <rPh sb="10" eb="11">
      <t>ヒ</t>
    </rPh>
    <phoneticPr fontId="31"/>
  </si>
  <si>
    <t>　沖縄県知事　殿</t>
    <phoneticPr fontId="31"/>
  </si>
  <si>
    <t>申請者　住所</t>
    <rPh sb="4" eb="6">
      <t>ジュウショ</t>
    </rPh>
    <phoneticPr fontId="31"/>
  </si>
  <si>
    <t xml:space="preserve"> 　　　　　氏名</t>
    <rPh sb="6" eb="8">
      <t>シメイ</t>
    </rPh>
    <phoneticPr fontId="31"/>
  </si>
  <si>
    <t>債権者登録申請書記入要領</t>
    <rPh sb="0" eb="3">
      <t>サイケンシャ</t>
    </rPh>
    <rPh sb="3" eb="5">
      <t>トウロク</t>
    </rPh>
    <rPh sb="5" eb="8">
      <t>シンセイショ</t>
    </rPh>
    <rPh sb="8" eb="10">
      <t>キニュウ</t>
    </rPh>
    <rPh sb="10" eb="12">
      <t>ヨウリョウ</t>
    </rPh>
    <phoneticPr fontId="31"/>
  </si>
  <si>
    <t>・新規・変更のいずれかを○で囲んで下さい。</t>
    <rPh sb="1" eb="3">
      <t>シンキ</t>
    </rPh>
    <rPh sb="4" eb="6">
      <t>ヘンコウ</t>
    </rPh>
    <rPh sb="14" eb="15">
      <t>カコ</t>
    </rPh>
    <rPh sb="17" eb="18">
      <t>クダ</t>
    </rPh>
    <phoneticPr fontId="31"/>
  </si>
  <si>
    <t>０００－００００</t>
  </si>
  <si>
    <t>０００－０００－００００</t>
  </si>
  <si>
    <t>・前回申請時の電話番号を変更する場合は、新規登録扱いとなります。</t>
    <rPh sb="1" eb="3">
      <t>ゼンカイ</t>
    </rPh>
    <rPh sb="3" eb="5">
      <t>シンセイ</t>
    </rPh>
    <rPh sb="5" eb="6">
      <t>ジ</t>
    </rPh>
    <rPh sb="7" eb="9">
      <t>デンワ</t>
    </rPh>
    <rPh sb="9" eb="11">
      <t>バンゴウ</t>
    </rPh>
    <rPh sb="12" eb="14">
      <t>ヘンコウ</t>
    </rPh>
    <rPh sb="16" eb="18">
      <t>バアイ</t>
    </rPh>
    <rPh sb="20" eb="22">
      <t>シンキ</t>
    </rPh>
    <rPh sb="22" eb="24">
      <t>トウロク</t>
    </rPh>
    <rPh sb="24" eb="25">
      <t>アツカ</t>
    </rPh>
    <phoneticPr fontId="31"/>
  </si>
  <si>
    <t>○○ケン○○シ○○チョウメ○○バンチ○ゴウ</t>
    <phoneticPr fontId="31"/>
  </si>
  <si>
    <t>○○県○○市○○丁目○○番地○号</t>
    <rPh sb="2" eb="3">
      <t>ケン</t>
    </rPh>
    <rPh sb="5" eb="6">
      <t>シ</t>
    </rPh>
    <rPh sb="8" eb="10">
      <t>チョウメ</t>
    </rPh>
    <rPh sb="12" eb="14">
      <t>バンチ</t>
    </rPh>
    <rPh sb="15" eb="16">
      <t>ゴウ</t>
    </rPh>
    <phoneticPr fontId="31"/>
  </si>
  <si>
    <r>
      <t>・住所は正確に記入して下さい。</t>
    </r>
    <r>
      <rPr>
        <sz val="11"/>
        <rFont val="ＭＳ ゴシック"/>
        <family val="3"/>
        <charset val="128"/>
      </rPr>
      <t>（沖縄県内は市町村から記入して下さい。）</t>
    </r>
    <rPh sb="1" eb="3">
      <t>ジュウショ</t>
    </rPh>
    <rPh sb="4" eb="6">
      <t>セイカク</t>
    </rPh>
    <rPh sb="7" eb="9">
      <t>キニュウ</t>
    </rPh>
    <rPh sb="11" eb="12">
      <t>クダ</t>
    </rPh>
    <rPh sb="16" eb="19">
      <t>オキナワケン</t>
    </rPh>
    <rPh sb="19" eb="20">
      <t>ナイ</t>
    </rPh>
    <rPh sb="21" eb="24">
      <t>シチョウソン</t>
    </rPh>
    <rPh sb="26" eb="28">
      <t>キニュウ</t>
    </rPh>
    <rPh sb="30" eb="31">
      <t>クダ</t>
    </rPh>
    <phoneticPr fontId="31"/>
  </si>
  <si>
    <t>○○○ケンセツカブシキカイシャダイヒョウトリシマリヤクシャチョウ　オキナワ　イチロウ</t>
    <phoneticPr fontId="31"/>
  </si>
  <si>
    <t>○○株式会社　代表取締役社長　沖縄　一郎</t>
    <rPh sb="7" eb="9">
      <t>ダイヒョウ</t>
    </rPh>
    <rPh sb="9" eb="12">
      <t>トリシマリヤク</t>
    </rPh>
    <rPh sb="12" eb="14">
      <t>シャチョウ</t>
    </rPh>
    <rPh sb="15" eb="17">
      <t>オキナワ</t>
    </rPh>
    <rPh sb="18" eb="19">
      <t>イチ</t>
    </rPh>
    <rPh sb="19" eb="20">
      <t>タロウ</t>
    </rPh>
    <phoneticPr fontId="31"/>
  </si>
  <si>
    <t>・法人の場合は、代表者役職名及び氏名まで記入して下さい。</t>
    <phoneticPr fontId="31"/>
  </si>
  <si>
    <t>製造業</t>
    <rPh sb="0" eb="3">
      <t>セイゾウギョウ</t>
    </rPh>
    <phoneticPr fontId="31"/>
  </si>
  <si>
    <t>①　：　有　　　２　：　無</t>
    <rPh sb="4" eb="5">
      <t>ア</t>
    </rPh>
    <rPh sb="12" eb="13">
      <t>ナ</t>
    </rPh>
    <phoneticPr fontId="31"/>
  </si>
  <si>
    <t>・業種を記入し、入札参加資格は該当する番号を○で囲んで下さい。</t>
    <rPh sb="1" eb="3">
      <t>ギョウシュ</t>
    </rPh>
    <rPh sb="4" eb="6">
      <t>キニュウ</t>
    </rPh>
    <rPh sb="8" eb="10">
      <t>ニュウサツ</t>
    </rPh>
    <rPh sb="10" eb="12">
      <t>サンカ</t>
    </rPh>
    <rPh sb="12" eb="14">
      <t>シカク</t>
    </rPh>
    <rPh sb="15" eb="17">
      <t>ガイトウ</t>
    </rPh>
    <rPh sb="19" eb="21">
      <t>バンゴウ</t>
    </rPh>
    <rPh sb="24" eb="25">
      <t>カコ</t>
    </rPh>
    <rPh sb="27" eb="28">
      <t>クダ</t>
    </rPh>
    <phoneticPr fontId="31"/>
  </si>
  <si>
    <t>　　１　：　支　払　証　　　　　　　②　：　口　座　振　替  　  　</t>
    <rPh sb="6" eb="7">
      <t>シ</t>
    </rPh>
    <rPh sb="8" eb="9">
      <t>バライ</t>
    </rPh>
    <rPh sb="10" eb="11">
      <t>アカシ</t>
    </rPh>
    <phoneticPr fontId="31"/>
  </si>
  <si>
    <t>・支払方法は、県から債権者に対する支払方法です。
（分からない場合、県に確認し記入して下さい。）</t>
    <rPh sb="1" eb="3">
      <t>シハラ</t>
    </rPh>
    <rPh sb="3" eb="5">
      <t>ホウホウ</t>
    </rPh>
    <rPh sb="7" eb="8">
      <t>ケン</t>
    </rPh>
    <rPh sb="10" eb="13">
      <t>サイケンシャ</t>
    </rPh>
    <rPh sb="14" eb="15">
      <t>タイ</t>
    </rPh>
    <rPh sb="17" eb="19">
      <t>シハラ</t>
    </rPh>
    <rPh sb="19" eb="21">
      <t>ホウホウ</t>
    </rPh>
    <rPh sb="26" eb="27">
      <t>ワ</t>
    </rPh>
    <rPh sb="31" eb="33">
      <t>バアイ</t>
    </rPh>
    <rPh sb="34" eb="35">
      <t>ケン</t>
    </rPh>
    <rPh sb="36" eb="38">
      <t>カクニン</t>
    </rPh>
    <rPh sb="39" eb="41">
      <t>キニュウ</t>
    </rPh>
    <rPh sb="43" eb="44">
      <t>クダ</t>
    </rPh>
    <phoneticPr fontId="31"/>
  </si>
  <si>
    <r>
      <rPr>
        <sz val="14"/>
        <rFont val="ＭＳ Ｐ明朝"/>
        <family val="1"/>
        <charset val="128"/>
      </rPr>
      <t>①</t>
    </r>
    <r>
      <rPr>
        <sz val="12"/>
        <rFont val="ＭＳ Ｐ明朝"/>
        <family val="1"/>
        <charset val="128"/>
      </rPr>
      <t>　：　普通預金　　２　：　当座預金　　３　：　別段預金　　※貯蓄預金は</t>
    </r>
    <r>
      <rPr>
        <b/>
        <sz val="12"/>
        <rFont val="ＭＳ Ｐ明朝"/>
        <family val="1"/>
        <charset val="128"/>
      </rPr>
      <t>不可</t>
    </r>
    <rPh sb="24" eb="26">
      <t>ベツダン</t>
    </rPh>
    <rPh sb="26" eb="28">
      <t>ヨキン</t>
    </rPh>
    <rPh sb="31" eb="33">
      <t>チョチク</t>
    </rPh>
    <rPh sb="33" eb="35">
      <t>ヨキン</t>
    </rPh>
    <rPh sb="36" eb="38">
      <t>フカ</t>
    </rPh>
    <phoneticPr fontId="31"/>
  </si>
  <si>
    <t>・該当する番号を○で囲んで下さい。貯蓄預金は登録できません。</t>
    <rPh sb="1" eb="3">
      <t>ガイトウ</t>
    </rPh>
    <rPh sb="5" eb="7">
      <t>バンゴウ</t>
    </rPh>
    <rPh sb="10" eb="11">
      <t>カコ</t>
    </rPh>
    <rPh sb="13" eb="14">
      <t>クダ</t>
    </rPh>
    <rPh sb="17" eb="19">
      <t>チョチク</t>
    </rPh>
    <rPh sb="19" eb="21">
      <t>ヨキン</t>
    </rPh>
    <rPh sb="22" eb="24">
      <t>トウロク</t>
    </rPh>
    <phoneticPr fontId="31"/>
  </si>
  <si>
    <t>　　　　　　　○　○　○　　　　　　ギンコウ　　　　　　　○　○　　　　　　　シテン</t>
    <phoneticPr fontId="31"/>
  </si>
  <si>
    <t>○　○</t>
    <phoneticPr fontId="31"/>
  </si>
  <si>
    <t>・金融機関が農協、信金等の場合もこの欄に記入して下さい。</t>
    <rPh sb="1" eb="3">
      <t>キンユウ</t>
    </rPh>
    <rPh sb="3" eb="5">
      <t>キカン</t>
    </rPh>
    <rPh sb="6" eb="8">
      <t>ノウキョウ</t>
    </rPh>
    <rPh sb="9" eb="11">
      <t>シンキン</t>
    </rPh>
    <rPh sb="11" eb="12">
      <t>トウ</t>
    </rPh>
    <rPh sb="13" eb="15">
      <t>バアイ</t>
    </rPh>
    <rPh sb="18" eb="19">
      <t>ラン</t>
    </rPh>
    <rPh sb="20" eb="22">
      <t>キニュウ</t>
    </rPh>
    <rPh sb="24" eb="25">
      <t>クダ</t>
    </rPh>
    <phoneticPr fontId="31"/>
  </si>
  <si>
    <t>○○○</t>
    <phoneticPr fontId="31"/>
  </si>
  <si>
    <t>○○○○○○○</t>
  </si>
  <si>
    <t>○○○．カ</t>
    <phoneticPr fontId="31"/>
  </si>
  <si>
    <t>※店番、口座番号、口座名義人は預金通帳等に基づき、正確に記入して下さい。</t>
    <rPh sb="1" eb="2">
      <t>テン</t>
    </rPh>
    <rPh sb="2" eb="3">
      <t>バン</t>
    </rPh>
    <rPh sb="4" eb="6">
      <t>コウザ</t>
    </rPh>
    <rPh sb="6" eb="8">
      <t>バンゴウ</t>
    </rPh>
    <rPh sb="9" eb="11">
      <t>コウザ</t>
    </rPh>
    <rPh sb="11" eb="14">
      <t>メイギニン</t>
    </rPh>
    <rPh sb="15" eb="17">
      <t>ヨキン</t>
    </rPh>
    <rPh sb="17" eb="19">
      <t>ツウチョウ</t>
    </rPh>
    <rPh sb="19" eb="20">
      <t>トウ</t>
    </rPh>
    <rPh sb="21" eb="22">
      <t>モト</t>
    </rPh>
    <rPh sb="25" eb="27">
      <t>セイカク</t>
    </rPh>
    <rPh sb="28" eb="30">
      <t>キニュウ</t>
    </rPh>
    <rPh sb="32" eb="33">
      <t>クダ</t>
    </rPh>
    <phoneticPr fontId="31"/>
  </si>
  <si>
    <r>
      <t>・口座名義は</t>
    </r>
    <r>
      <rPr>
        <u/>
        <sz val="14"/>
        <rFont val="ＭＳ ゴシック"/>
        <family val="3"/>
        <charset val="128"/>
      </rPr>
      <t>通帳表紙</t>
    </r>
    <r>
      <rPr>
        <b/>
        <u/>
        <sz val="14"/>
        <rFont val="ＭＳ ゴシック"/>
        <family val="3"/>
        <charset val="128"/>
      </rPr>
      <t>うら</t>
    </r>
    <r>
      <rPr>
        <u/>
        <sz val="14"/>
        <rFont val="ＭＳ ゴシック"/>
        <family val="3"/>
        <charset val="128"/>
      </rPr>
      <t>に</t>
    </r>
    <r>
      <rPr>
        <sz val="14"/>
        <rFont val="ＭＳ ゴシック"/>
        <family val="3"/>
        <charset val="128"/>
      </rPr>
      <t>記載されている</t>
    </r>
    <rPh sb="1" eb="3">
      <t>コウザ</t>
    </rPh>
    <rPh sb="3" eb="5">
      <t>メイギ</t>
    </rPh>
    <rPh sb="6" eb="8">
      <t>ツウチョウ</t>
    </rPh>
    <rPh sb="8" eb="10">
      <t>ヒョウシ</t>
    </rPh>
    <rPh sb="13" eb="15">
      <t>キサイ</t>
    </rPh>
    <phoneticPr fontId="31"/>
  </si>
  <si>
    <t xml:space="preserve">   カタカナ又はアルファベットを記入して下さい。</t>
    <phoneticPr fontId="31"/>
  </si>
  <si>
    <t>・前払保証を受ける口座を設ける必要がある場合のみ記入して下さい。</t>
    <rPh sb="1" eb="3">
      <t>マエバラ</t>
    </rPh>
    <rPh sb="3" eb="5">
      <t>ホショウ</t>
    </rPh>
    <rPh sb="6" eb="7">
      <t>ウ</t>
    </rPh>
    <rPh sb="9" eb="11">
      <t>コウザ</t>
    </rPh>
    <rPh sb="12" eb="13">
      <t>モウ</t>
    </rPh>
    <rPh sb="15" eb="17">
      <t>ヒツヨウ</t>
    </rPh>
    <rPh sb="20" eb="22">
      <t>バアイ</t>
    </rPh>
    <rPh sb="24" eb="26">
      <t>キニュウ</t>
    </rPh>
    <rPh sb="28" eb="29">
      <t>クダ</t>
    </rPh>
    <phoneticPr fontId="31"/>
  </si>
  <si>
    <r>
      <t>・口座名義は</t>
    </r>
    <r>
      <rPr>
        <u/>
        <sz val="12"/>
        <rFont val="ＭＳ ゴシック"/>
        <family val="3"/>
        <charset val="128"/>
      </rPr>
      <t>通帳表紙うらに</t>
    </r>
    <r>
      <rPr>
        <sz val="12"/>
        <rFont val="ＭＳ ゴシック"/>
        <family val="3"/>
        <charset val="128"/>
      </rPr>
      <t>記載されている</t>
    </r>
    <rPh sb="1" eb="3">
      <t>コウザ</t>
    </rPh>
    <rPh sb="3" eb="5">
      <t>メイギ</t>
    </rPh>
    <rPh sb="6" eb="8">
      <t>ツウチョウ</t>
    </rPh>
    <rPh sb="8" eb="10">
      <t>ヒョウシ</t>
    </rPh>
    <rPh sb="13" eb="15">
      <t>キサイ</t>
    </rPh>
    <phoneticPr fontId="31"/>
  </si>
  <si>
    <t>　カタカナ又はアルファベットを記入して下さい。</t>
    <phoneticPr fontId="31"/>
  </si>
  <si>
    <t>令和　　○○　年　○○　　月　　○○　日</t>
    <rPh sb="0" eb="2">
      <t>レイワ</t>
    </rPh>
    <rPh sb="7" eb="8">
      <t>ネン</t>
    </rPh>
    <rPh sb="13" eb="14">
      <t>ツキ</t>
    </rPh>
    <rPh sb="19" eb="20">
      <t>ヒ</t>
    </rPh>
    <phoneticPr fontId="31"/>
  </si>
  <si>
    <t>申請者　　住所　　○○県○○市○○丁目○○番地○号</t>
    <rPh sb="5" eb="7">
      <t>ジュウショ</t>
    </rPh>
    <phoneticPr fontId="31"/>
  </si>
  <si>
    <t>・印は契約等手続きに使用するものと同一の印を押印して下さい。</t>
    <rPh sb="1" eb="2">
      <t>イン</t>
    </rPh>
    <rPh sb="3" eb="5">
      <t>ケイヤク</t>
    </rPh>
    <rPh sb="5" eb="6">
      <t>トウ</t>
    </rPh>
    <rPh sb="6" eb="8">
      <t>テツヅ</t>
    </rPh>
    <rPh sb="10" eb="12">
      <t>シヨウ</t>
    </rPh>
    <rPh sb="17" eb="19">
      <t>ドウイツ</t>
    </rPh>
    <rPh sb="20" eb="21">
      <t>イン</t>
    </rPh>
    <rPh sb="22" eb="24">
      <t>オウイン</t>
    </rPh>
    <rPh sb="26" eb="27">
      <t>クダ</t>
    </rPh>
    <phoneticPr fontId="31"/>
  </si>
  <si>
    <t>○○株式会社</t>
    <phoneticPr fontId="31"/>
  </si>
  <si>
    <t>印</t>
    <rPh sb="0" eb="1">
      <t>イン</t>
    </rPh>
    <phoneticPr fontId="31"/>
  </si>
  <si>
    <t xml:space="preserve"> 　　　　氏名</t>
    <rPh sb="5" eb="7">
      <t>シメイ</t>
    </rPh>
    <phoneticPr fontId="31"/>
  </si>
  <si>
    <t>　代表取締役社長　沖縄　一郎</t>
    <phoneticPr fontId="31"/>
  </si>
  <si>
    <t>・通帳の写しまたはそれに準ずるものを添付することで省略可とします。</t>
    <rPh sb="1" eb="3">
      <t>ツウチョウ</t>
    </rPh>
    <rPh sb="4" eb="5">
      <t>ウツ</t>
    </rPh>
    <rPh sb="12" eb="13">
      <t>ジュン</t>
    </rPh>
    <rPh sb="18" eb="20">
      <t>テンプ</t>
    </rPh>
    <rPh sb="25" eb="28">
      <t>ショウリャクカ</t>
    </rPh>
    <phoneticPr fontId="31"/>
  </si>
  <si>
    <t>通帳の写しについて</t>
    <rPh sb="0" eb="2">
      <t>ツウチョウ</t>
    </rPh>
    <rPh sb="3" eb="4">
      <t>ウツ</t>
    </rPh>
    <phoneticPr fontId="31"/>
  </si>
  <si>
    <t>※　表紙を開いてすぐの見開きページをコピーし、債権者登録と一緒に</t>
    <rPh sb="2" eb="4">
      <t>ヒョウシ</t>
    </rPh>
    <rPh sb="5" eb="6">
      <t>ヒラ</t>
    </rPh>
    <rPh sb="11" eb="13">
      <t>ミヒラ</t>
    </rPh>
    <rPh sb="23" eb="26">
      <t>サイケンシャ</t>
    </rPh>
    <rPh sb="26" eb="28">
      <t>トウロク</t>
    </rPh>
    <rPh sb="29" eb="31">
      <t>イッショ</t>
    </rPh>
    <phoneticPr fontId="31"/>
  </si>
  <si>
    <t>　　提出してください。</t>
    <rPh sb="2" eb="4">
      <t>テイシュツ</t>
    </rPh>
    <phoneticPr fontId="31"/>
  </si>
  <si>
    <r>
      <t>※　通帳がない場合は、</t>
    </r>
    <r>
      <rPr>
        <b/>
        <u/>
        <sz val="11"/>
        <rFont val="ＭＳ Ｐゴシック"/>
        <family val="3"/>
        <charset val="128"/>
      </rPr>
      <t>銀行名</t>
    </r>
    <r>
      <rPr>
        <u/>
        <sz val="11"/>
        <rFont val="ＭＳ Ｐゴシック"/>
        <family val="3"/>
        <charset val="128"/>
      </rPr>
      <t>、</t>
    </r>
    <r>
      <rPr>
        <b/>
        <u/>
        <sz val="11"/>
        <rFont val="ＭＳ Ｐゴシック"/>
        <family val="3"/>
        <charset val="128"/>
      </rPr>
      <t>支店番号</t>
    </r>
    <r>
      <rPr>
        <u/>
        <sz val="11"/>
        <rFont val="ＭＳ Ｐゴシック"/>
        <family val="3"/>
        <charset val="128"/>
      </rPr>
      <t>、</t>
    </r>
    <r>
      <rPr>
        <b/>
        <u/>
        <sz val="11"/>
        <rFont val="ＭＳ Ｐゴシック"/>
        <family val="3"/>
        <charset val="128"/>
      </rPr>
      <t>口座番号</t>
    </r>
    <r>
      <rPr>
        <u/>
        <sz val="11"/>
        <rFont val="ＭＳ Ｐゴシック"/>
        <family val="3"/>
        <charset val="128"/>
      </rPr>
      <t>、</t>
    </r>
    <r>
      <rPr>
        <b/>
        <u/>
        <sz val="11"/>
        <rFont val="ＭＳ Ｐゴシック"/>
        <family val="3"/>
        <charset val="128"/>
      </rPr>
      <t>口座名義</t>
    </r>
    <r>
      <rPr>
        <sz val="11"/>
        <color theme="1"/>
        <rFont val="ＭＳ Ｐゴシック"/>
        <family val="2"/>
        <charset val="128"/>
        <scheme val="minor"/>
      </rPr>
      <t>が</t>
    </r>
    <rPh sb="2" eb="4">
      <t>ツウチョウ</t>
    </rPh>
    <rPh sb="7" eb="9">
      <t>バアイ</t>
    </rPh>
    <rPh sb="11" eb="14">
      <t>ギンコウメイ</t>
    </rPh>
    <rPh sb="15" eb="17">
      <t>シテン</t>
    </rPh>
    <rPh sb="17" eb="19">
      <t>バンゴウ</t>
    </rPh>
    <rPh sb="20" eb="22">
      <t>コウザ</t>
    </rPh>
    <rPh sb="22" eb="24">
      <t>バンゴウ</t>
    </rPh>
    <rPh sb="25" eb="27">
      <t>コウザ</t>
    </rPh>
    <rPh sb="27" eb="29">
      <t>メイギ</t>
    </rPh>
    <phoneticPr fontId="31"/>
  </si>
  <si>
    <t>　　わかるキャッシュカードの写しを提出してください。</t>
    <rPh sb="14" eb="15">
      <t>ウツ</t>
    </rPh>
    <rPh sb="17" eb="19">
      <t>テイシュツ</t>
    </rPh>
    <phoneticPr fontId="31"/>
  </si>
  <si>
    <r>
      <t>※　</t>
    </r>
    <r>
      <rPr>
        <b/>
        <sz val="11"/>
        <rFont val="ＭＳ Ｐゴシック"/>
        <family val="3"/>
        <charset val="128"/>
      </rPr>
      <t>写真（例）はゆうちょ銀行</t>
    </r>
    <r>
      <rPr>
        <sz val="11"/>
        <color theme="1"/>
        <rFont val="ＭＳ Ｐゴシック"/>
        <family val="2"/>
        <charset val="128"/>
        <scheme val="minor"/>
      </rPr>
      <t>のコピーです。</t>
    </r>
    <rPh sb="2" eb="4">
      <t>シャシン</t>
    </rPh>
    <rPh sb="5" eb="6">
      <t>レイ</t>
    </rPh>
    <rPh sb="12" eb="14">
      <t>ギンコウ</t>
    </rPh>
    <phoneticPr fontId="31"/>
  </si>
  <si>
    <t xml:space="preserve">     ゆうちょ銀行以外の銀行通帳も同様にコピーしてください。</t>
    <rPh sb="9" eb="13">
      <t>ギンコウイガイ</t>
    </rPh>
    <rPh sb="14" eb="18">
      <t>ギンコウツウチョウ</t>
    </rPh>
    <rPh sb="19" eb="21">
      <t>ドウヨウ</t>
    </rPh>
    <phoneticPr fontId="31"/>
  </si>
  <si>
    <t>通帳の写し添付欄</t>
    <rPh sb="0" eb="2">
      <t>ツウチョウ</t>
    </rPh>
    <rPh sb="3" eb="4">
      <t>ウツ</t>
    </rPh>
    <rPh sb="5" eb="7">
      <t>テンプ</t>
    </rPh>
    <rPh sb="7" eb="8">
      <t>ラン</t>
    </rPh>
    <phoneticPr fontId="33"/>
  </si>
  <si>
    <t>催事実施により期待できる効果（定番化や県内事業者への波及効果）</t>
    <phoneticPr fontId="2"/>
  </si>
  <si>
    <t xml:space="preserve">
目標設定の考え方</t>
    <phoneticPr fontId="2"/>
  </si>
  <si>
    <t>別紙４</t>
  </si>
  <si>
    <t>収　支　計　算　書（申請）</t>
    <phoneticPr fontId="2"/>
  </si>
  <si>
    <t>１　収入の部</t>
  </si>
  <si>
    <t>負担区分</t>
  </si>
  <si>
    <t>所要額</t>
  </si>
  <si>
    <t>　１　補助交付申請額</t>
  </si>
  <si>
    <t>円</t>
  </si>
  <si>
    <t>　２　補助事業者負担分</t>
  </si>
  <si>
    <t>　３　その他（　　　　 　　　　     　　　）</t>
  </si>
  <si>
    <t xml:space="preserve">   　　　　　　　　　 合計</t>
  </si>
  <si>
    <t>　　　　　　　　　　※補助対象経費の税抜合計額</t>
  </si>
  <si>
    <t>２　支出の部</t>
  </si>
  <si>
    <t>補助対象経費</t>
  </si>
  <si>
    <t>補助対象経費（税抜額）</t>
  </si>
  <si>
    <t>ウ　商品説明員の雇用に関係する経費</t>
  </si>
  <si>
    <t>エ　謝金</t>
  </si>
  <si>
    <t>オ　販売促進費</t>
  </si>
  <si>
    <t>カ　その他知事が必要と認める経費　</t>
  </si>
  <si>
    <t>　　　　　　　　　　　　　合　計</t>
  </si>
  <si>
    <t>　　　　　　　　　　　交付申請額</t>
  </si>
  <si>
    <t>積算内訳一覧</t>
    <rPh sb="0" eb="2">
      <t>セキサン</t>
    </rPh>
    <rPh sb="2" eb="4">
      <t>ウチワケ</t>
    </rPh>
    <rPh sb="4" eb="6">
      <t>イチラン</t>
    </rPh>
    <phoneticPr fontId="2"/>
  </si>
  <si>
    <t>補助対象経費×補助率（1／2）</t>
    <rPh sb="7" eb="10">
      <t>ホジョリツ</t>
    </rPh>
    <phoneticPr fontId="2"/>
  </si>
  <si>
    <t>別紙3　補助事業実施計画一覧</t>
    <rPh sb="0" eb="2">
      <t>ベッシ</t>
    </rPh>
    <rPh sb="4" eb="6">
      <t>ホジョ</t>
    </rPh>
    <rPh sb="6" eb="8">
      <t>ジギョウ</t>
    </rPh>
    <rPh sb="8" eb="10">
      <t>ジッシ</t>
    </rPh>
    <rPh sb="10" eb="12">
      <t>ケイカク</t>
    </rPh>
    <rPh sb="12" eb="14">
      <t>イチラン</t>
    </rPh>
    <phoneticPr fontId="2"/>
  </si>
  <si>
    <t>　・事業計画書（別紙２）</t>
    <phoneticPr fontId="31"/>
  </si>
  <si>
    <t>　・補助事業実施計画一覧（別紙3）・計画書（任意）・出品製品一覧（任意）</t>
    <phoneticPr fontId="31"/>
  </si>
  <si>
    <t>　※③、④、⑤に関する別添資料は、該当するそれぞれの様式の後ろに
　　並べて下さい。</t>
    <rPh sb="8" eb="9">
      <t>カン</t>
    </rPh>
    <rPh sb="11" eb="13">
      <t>ベッテン</t>
    </rPh>
    <rPh sb="13" eb="15">
      <t>シリョウ</t>
    </rPh>
    <rPh sb="17" eb="19">
      <t>ガイトウ</t>
    </rPh>
    <rPh sb="26" eb="28">
      <t>ヨウシキ</t>
    </rPh>
    <rPh sb="29" eb="30">
      <t>ウシ</t>
    </rPh>
    <rPh sb="35" eb="36">
      <t>ナラ</t>
    </rPh>
    <rPh sb="38" eb="39">
      <t>クダ</t>
    </rPh>
    <phoneticPr fontId="31"/>
  </si>
  <si>
    <r>
      <t>　・【法人】履歴事項全部証明書　※発行日が令和7年4月1日以降のもの。
　・【個人事業者】開業届</t>
    </r>
    <r>
      <rPr>
        <sz val="11"/>
        <color theme="1"/>
        <rFont val="ＭＳ 明朝"/>
        <family val="1"/>
        <charset val="128"/>
      </rPr>
      <t>の写し</t>
    </r>
    <rPh sb="6" eb="8">
      <t>リレキ</t>
    </rPh>
    <rPh sb="39" eb="41">
      <t>コジン</t>
    </rPh>
    <rPh sb="41" eb="43">
      <t>ジギョウ</t>
    </rPh>
    <rPh sb="43" eb="44">
      <t>シャ</t>
    </rPh>
    <rPh sb="45" eb="48">
      <t>カイギョウトドケ</t>
    </rPh>
    <rPh sb="50" eb="51">
      <t>ウツ</t>
    </rPh>
    <phoneticPr fontId="31"/>
  </si>
  <si>
    <t>　・申請書は、全てＡ４サイズか？
　※ Ａ4サイズでない場合は、コピーする等Ａ４サイズ統一での提出をお願いします。</t>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</si>
</sst>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円&quot;"/>
    <numFmt numFmtId="177" formatCode="#,##0&quot;万円&quot;"/>
  </numFmts>
  <fonts count="10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rgb="FFFF0000"/>
      <name val="ＭＳ 明朝"/>
      <family val="1"/>
      <charset val="128"/>
    </font>
    <font>
      <sz val="11"/>
      <name val="ＭＳ 明朝"/>
      <family val="1"/>
      <charset val="128"/>
    </font>
    <font>
      <sz val="11"/>
      <color theme="1"/>
      <name val="ＭＳ Ｐ明朝"/>
      <family val="1"/>
      <charset val="128"/>
    </font>
    <font>
      <sz val="12"/>
      <color theme="1"/>
      <name val="ＭＳ Ｐゴシック"/>
      <family val="3"/>
      <charset val="128"/>
      <scheme val="minor"/>
    </font>
    <font>
      <sz val="12"/>
      <color theme="1"/>
      <name val="ＭＳ ゴシック"/>
      <family val="3"/>
      <charset val="128"/>
    </font>
    <font>
      <sz val="11"/>
      <color rgb="FFFF0000"/>
      <name val="ＭＳ Ｐ明朝"/>
      <family val="1"/>
      <charset val="128"/>
    </font>
    <font>
      <sz val="11"/>
      <name val="ＭＳ Ｐ明朝"/>
      <family val="1"/>
      <charset val="128"/>
    </font>
    <font>
      <u/>
      <sz val="11"/>
      <color theme="10"/>
      <name val="ＭＳ Ｐゴシック"/>
      <family val="2"/>
      <charset val="128"/>
      <scheme val="minor"/>
    </font>
    <font>
      <sz val="9"/>
      <color theme="1"/>
      <name val="ＭＳ Ｐゴシック"/>
      <family val="2"/>
      <charset val="128"/>
      <scheme val="minor"/>
    </font>
    <font>
      <sz val="11"/>
      <color theme="1"/>
      <name val="ＭＳ Ｐゴシック"/>
      <family val="3"/>
      <charset val="128"/>
      <scheme val="minor"/>
    </font>
    <font>
      <sz val="11"/>
      <name val="ＭＳ ゴシック"/>
      <family val="3"/>
      <charset val="128"/>
    </font>
    <font>
      <sz val="11"/>
      <name val="ＭＳ Ｐゴシック"/>
      <family val="2"/>
      <charset val="128"/>
      <scheme val="minor"/>
    </font>
    <font>
      <sz val="12"/>
      <name val="ＭＳ ゴシック"/>
      <family val="3"/>
      <charset val="128"/>
    </font>
    <font>
      <sz val="9"/>
      <name val="ＭＳ Ｐ明朝"/>
      <family val="1"/>
      <charset val="128"/>
    </font>
    <font>
      <sz val="14"/>
      <name val="ＭＳ Ｐゴシック"/>
      <family val="3"/>
      <charset val="128"/>
      <scheme val="minor"/>
    </font>
    <font>
      <sz val="10"/>
      <name val="ＭＳ Ｐゴシック"/>
      <family val="3"/>
      <charset val="128"/>
      <scheme val="minor"/>
    </font>
    <font>
      <sz val="14"/>
      <color theme="1"/>
      <name val="ＭＳ Ｐゴシック"/>
      <family val="3"/>
      <charset val="128"/>
      <scheme val="minor"/>
    </font>
    <font>
      <b/>
      <sz val="12"/>
      <color theme="1"/>
      <name val="ＭＳ Ｐゴシック"/>
      <family val="3"/>
      <charset val="128"/>
      <scheme val="minor"/>
    </font>
    <font>
      <b/>
      <sz val="11"/>
      <color theme="1"/>
      <name val="ＭＳ Ｐゴシック"/>
      <family val="3"/>
      <charset val="128"/>
      <scheme val="minor"/>
    </font>
    <font>
      <sz val="10.5"/>
      <color theme="1"/>
      <name val="Century"/>
      <family val="1"/>
    </font>
    <font>
      <b/>
      <sz val="12"/>
      <name val="ＭＳ Ｐ明朝"/>
      <family val="1"/>
      <charset val="128"/>
    </font>
    <font>
      <b/>
      <sz val="11"/>
      <color rgb="FFFF0000"/>
      <name val="ＭＳ Ｐ明朝"/>
      <family val="1"/>
      <charset val="128"/>
    </font>
    <font>
      <sz val="9"/>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8"/>
      <color theme="1"/>
      <name val="ＭＳ Ｐゴシック"/>
      <family val="3"/>
      <charset val="128"/>
      <scheme val="minor"/>
    </font>
    <font>
      <sz val="10"/>
      <name val="ＭＳ Ｐ明朝"/>
      <family val="1"/>
      <charset val="128"/>
    </font>
    <font>
      <sz val="6"/>
      <name val="ＭＳ Ｐゴシック"/>
      <family val="3"/>
      <charset val="128"/>
    </font>
    <font>
      <b/>
      <sz val="20"/>
      <color theme="1"/>
      <name val="ＭＳ Ｐゴシック"/>
      <family val="3"/>
      <charset val="128"/>
      <scheme val="minor"/>
    </font>
    <font>
      <sz val="6"/>
      <name val="ＭＳ Ｐゴシック"/>
      <family val="3"/>
      <charset val="128"/>
      <scheme val="minor"/>
    </font>
    <font>
      <sz val="10.5"/>
      <color theme="1"/>
      <name val="ＭＳ ゴシック"/>
      <family val="3"/>
      <charset val="128"/>
    </font>
    <font>
      <sz val="10.5"/>
      <color theme="1"/>
      <name val="ＭＳ 明朝"/>
      <family val="1"/>
      <charset val="128"/>
    </font>
    <font>
      <sz val="11"/>
      <color rgb="FF000000"/>
      <name val="ＭＳ 明朝"/>
      <family val="1"/>
      <charset val="128"/>
    </font>
    <font>
      <b/>
      <sz val="11"/>
      <name val="ＭＳ 明朝"/>
      <family val="1"/>
      <charset val="128"/>
    </font>
    <font>
      <b/>
      <sz val="11"/>
      <color rgb="FF000000"/>
      <name val="ＭＳ 明朝"/>
      <family val="1"/>
      <charset val="128"/>
    </font>
    <font>
      <b/>
      <sz val="11"/>
      <color theme="1"/>
      <name val="ＭＳ 明朝"/>
      <family val="1"/>
      <charset val="128"/>
    </font>
    <font>
      <b/>
      <sz val="24"/>
      <color theme="1"/>
      <name val="ＭＳ Ｐゴシック"/>
      <family val="3"/>
      <charset val="128"/>
      <scheme val="minor"/>
    </font>
    <font>
      <sz val="14"/>
      <color rgb="FFFF0000"/>
      <name val="ＭＳ Ｐゴシック"/>
      <family val="3"/>
      <charset val="128"/>
      <scheme val="minor"/>
    </font>
    <font>
      <b/>
      <sz val="18"/>
      <color theme="1"/>
      <name val="ＭＳ Ｐゴシック"/>
      <family val="3"/>
      <charset val="128"/>
      <scheme val="minor"/>
    </font>
    <font>
      <sz val="9"/>
      <color indexed="81"/>
      <name val="MS P ゴシック"/>
      <family val="3"/>
      <charset val="128"/>
    </font>
    <font>
      <sz val="9"/>
      <color rgb="FF000000"/>
      <name val="Meiryo UI"/>
      <family val="3"/>
      <charset val="128"/>
    </font>
    <font>
      <b/>
      <sz val="14"/>
      <name val="ＭＳ Ｐゴシック"/>
      <family val="3"/>
      <charset val="128"/>
      <scheme val="minor"/>
    </font>
    <font>
      <b/>
      <sz val="14"/>
      <color rgb="FFFF0000"/>
      <name val="ＭＳ Ｐゴシック"/>
      <family val="3"/>
      <charset val="128"/>
      <scheme val="minor"/>
    </font>
    <font>
      <sz val="20"/>
      <color theme="1"/>
      <name val="ＭＳ Ｐゴシック"/>
      <family val="2"/>
      <charset val="128"/>
      <scheme val="minor"/>
    </font>
    <font>
      <b/>
      <sz val="14"/>
      <color theme="1"/>
      <name val="ＭＳ Ｐゴシック"/>
      <family val="3"/>
      <charset val="128"/>
      <scheme val="minor"/>
    </font>
    <font>
      <b/>
      <sz val="24"/>
      <color rgb="FFFF0000"/>
      <name val="ＭＳ Ｐゴシック"/>
      <family val="3"/>
      <charset val="128"/>
      <scheme val="minor"/>
    </font>
    <font>
      <sz val="24"/>
      <color rgb="FFFF0000"/>
      <name val="ＭＳ Ｐゴシック"/>
      <family val="2"/>
      <charset val="128"/>
      <scheme val="minor"/>
    </font>
    <font>
      <sz val="12"/>
      <color indexed="81"/>
      <name val="MS P ゴシック"/>
      <family val="3"/>
      <charset val="128"/>
    </font>
    <font>
      <b/>
      <sz val="12"/>
      <color indexed="81"/>
      <name val="MS P ゴシック"/>
      <family val="3"/>
      <charset val="128"/>
    </font>
    <font>
      <b/>
      <sz val="22"/>
      <color theme="1"/>
      <name val="ＭＳ Ｐゴシック"/>
      <family val="3"/>
      <charset val="128"/>
    </font>
    <font>
      <b/>
      <sz val="18"/>
      <color theme="1"/>
      <name val="ＭＳ 明朝"/>
      <family val="1"/>
      <charset val="128"/>
    </font>
    <font>
      <sz val="14"/>
      <color theme="1"/>
      <name val="ＭＳ Ｐゴシック"/>
      <family val="3"/>
      <charset val="128"/>
    </font>
    <font>
      <b/>
      <sz val="12"/>
      <color theme="1"/>
      <name val="ＭＳ 明朝"/>
      <family val="1"/>
      <charset val="128"/>
    </font>
    <font>
      <sz val="10"/>
      <color theme="1"/>
      <name val="ＭＳ Ｐゴシック"/>
      <family val="3"/>
      <charset val="128"/>
      <scheme val="minor"/>
    </font>
    <font>
      <b/>
      <sz val="10"/>
      <color theme="1"/>
      <name val="ＭＳ 明朝"/>
      <family val="1"/>
      <charset val="128"/>
    </font>
    <font>
      <sz val="14"/>
      <color theme="1"/>
      <name val="ＭＳ 明朝"/>
      <family val="1"/>
      <charset val="128"/>
    </font>
    <font>
      <sz val="14"/>
      <color indexed="10"/>
      <name val="ＭＳ 明朝"/>
      <family val="1"/>
      <charset val="128"/>
    </font>
    <font>
      <sz val="14"/>
      <name val="ＭＳ 明朝"/>
      <family val="1"/>
      <charset val="128"/>
    </font>
    <font>
      <sz val="14"/>
      <color indexed="8"/>
      <name val="ＭＳ 明朝"/>
      <family val="1"/>
      <charset val="128"/>
    </font>
    <font>
      <b/>
      <sz val="10"/>
      <color theme="1"/>
      <name val="ＭＳ Ｐゴシック"/>
      <family val="3"/>
      <charset val="128"/>
      <scheme val="minor"/>
    </font>
    <font>
      <b/>
      <sz val="12"/>
      <color theme="1"/>
      <name val="ＭＳ Ｐゴシック"/>
      <family val="3"/>
      <charset val="128"/>
    </font>
    <font>
      <sz val="12"/>
      <color indexed="10"/>
      <name val="ＭＳ Ｐゴシック"/>
      <family val="3"/>
      <charset val="128"/>
    </font>
    <font>
      <b/>
      <sz val="12"/>
      <color indexed="8"/>
      <name val="ＭＳ 明朝"/>
      <family val="1"/>
      <charset val="128"/>
    </font>
    <font>
      <b/>
      <u/>
      <sz val="12"/>
      <color indexed="8"/>
      <name val="ＭＳ 明朝"/>
      <family val="1"/>
      <charset val="128"/>
    </font>
    <font>
      <sz val="12"/>
      <color theme="1"/>
      <name val="ＭＳ 明朝"/>
      <family val="1"/>
      <charset val="128"/>
    </font>
    <font>
      <sz val="12"/>
      <color theme="1"/>
      <name val="ＭＳ Ｐゴシック"/>
      <family val="3"/>
      <charset val="128"/>
    </font>
    <font>
      <b/>
      <sz val="12"/>
      <color indexed="8"/>
      <name val="ＭＳ Ｐゴシック"/>
      <family val="3"/>
      <charset val="128"/>
    </font>
    <font>
      <b/>
      <u/>
      <sz val="12"/>
      <color indexed="8"/>
      <name val="ＭＳ Ｐゴシック"/>
      <family val="3"/>
      <charset val="128"/>
    </font>
    <font>
      <sz val="12"/>
      <color indexed="8"/>
      <name val="Century"/>
      <family val="1"/>
    </font>
    <font>
      <sz val="12"/>
      <color indexed="8"/>
      <name val="ＭＳ 明朝"/>
      <family val="1"/>
      <charset val="128"/>
    </font>
    <font>
      <b/>
      <sz val="12"/>
      <color rgb="FF000000"/>
      <name val="ＭＳ 明朝"/>
      <family val="1"/>
      <charset val="128"/>
    </font>
    <font>
      <sz val="12"/>
      <color rgb="FFFF0000"/>
      <name val="ＭＳ 明朝"/>
      <family val="1"/>
      <charset val="128"/>
    </font>
    <font>
      <sz val="12"/>
      <name val="ＭＳ 明朝"/>
      <family val="1"/>
      <charset val="128"/>
    </font>
    <font>
      <sz val="20"/>
      <color theme="1"/>
      <name val="ＭＳ Ｐ明朝"/>
      <family val="1"/>
      <charset val="128"/>
    </font>
    <font>
      <sz val="14"/>
      <color theme="1"/>
      <name val="ＭＳ Ｐ明朝"/>
      <family val="1"/>
      <charset val="128"/>
    </font>
    <font>
      <b/>
      <sz val="16"/>
      <name val="ＭＳ Ｐ明朝"/>
      <family val="1"/>
      <charset val="128"/>
    </font>
    <font>
      <b/>
      <sz val="14"/>
      <name val="ＭＳ Ｐ明朝"/>
      <family val="1"/>
      <charset val="128"/>
    </font>
    <font>
      <sz val="12"/>
      <name val="ＭＳ Ｐ明朝"/>
      <family val="1"/>
      <charset val="128"/>
    </font>
    <font>
      <sz val="12"/>
      <name val="ＭＳ Ｐゴシック"/>
      <family val="3"/>
      <charset val="128"/>
    </font>
    <font>
      <sz val="11"/>
      <color indexed="10"/>
      <name val="MS P ゴシック"/>
      <family val="3"/>
      <charset val="128"/>
    </font>
    <font>
      <sz val="10"/>
      <color indexed="10"/>
      <name val="MS P ゴシック"/>
      <family val="3"/>
      <charset val="128"/>
    </font>
    <font>
      <b/>
      <sz val="16"/>
      <name val="HG丸ｺﾞｼｯｸM-PRO"/>
      <family val="3"/>
      <charset val="128"/>
    </font>
    <font>
      <sz val="9"/>
      <name val="ＭＳ ゴシック"/>
      <family val="3"/>
      <charset val="128"/>
    </font>
    <font>
      <sz val="9"/>
      <name val="HG丸ｺﾞｼｯｸM-PRO"/>
      <family val="3"/>
      <charset val="128"/>
    </font>
    <font>
      <sz val="11"/>
      <name val="HG丸ｺﾞｼｯｸM-PRO"/>
      <family val="3"/>
      <charset val="128"/>
    </font>
    <font>
      <sz val="14"/>
      <name val="ＭＳ Ｐ明朝"/>
      <family val="1"/>
      <charset val="128"/>
    </font>
    <font>
      <sz val="16"/>
      <name val="ＭＳ Ｐ明朝"/>
      <family val="1"/>
      <charset val="128"/>
    </font>
    <font>
      <sz val="12"/>
      <name val="HG丸ｺﾞｼｯｸM-PRO"/>
      <family val="3"/>
      <charset val="128"/>
    </font>
    <font>
      <sz val="14"/>
      <name val="ＭＳ ゴシック"/>
      <family val="3"/>
      <charset val="128"/>
    </font>
    <font>
      <u/>
      <sz val="14"/>
      <name val="ＭＳ ゴシック"/>
      <family val="3"/>
      <charset val="128"/>
    </font>
    <font>
      <b/>
      <u/>
      <sz val="14"/>
      <name val="ＭＳ ゴシック"/>
      <family val="3"/>
      <charset val="128"/>
    </font>
    <font>
      <b/>
      <i/>
      <sz val="9"/>
      <name val="ＭＳ ゴシック"/>
      <family val="3"/>
      <charset val="128"/>
    </font>
    <font>
      <u/>
      <sz val="12"/>
      <name val="ＭＳ ゴシック"/>
      <family val="3"/>
      <charset val="128"/>
    </font>
    <font>
      <b/>
      <u/>
      <sz val="12"/>
      <name val="ＭＳ ゴシック"/>
      <family val="3"/>
      <charset val="128"/>
    </font>
    <font>
      <sz val="16"/>
      <name val="HGS創英角ｺﾞｼｯｸUB"/>
      <family val="3"/>
      <charset val="128"/>
    </font>
    <font>
      <b/>
      <u/>
      <sz val="11"/>
      <name val="ＭＳ Ｐゴシック"/>
      <family val="3"/>
      <charset val="128"/>
    </font>
    <font>
      <u/>
      <sz val="11"/>
      <name val="ＭＳ Ｐゴシック"/>
      <family val="3"/>
      <charset val="128"/>
    </font>
    <font>
      <b/>
      <sz val="11"/>
      <name val="ＭＳ Ｐゴシック"/>
      <family val="3"/>
      <charset val="128"/>
    </font>
    <font>
      <sz val="11"/>
      <color theme="1"/>
      <name val="ＭＳ ゴシック"/>
      <family val="3"/>
      <charset val="128"/>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rgb="FFFFFDDD"/>
        <bgColor indexed="64"/>
      </patternFill>
    </fill>
    <fill>
      <patternFill patternType="solid">
        <fgColor rgb="FFFEFFC9"/>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2"/>
        <bgColor indexed="64"/>
      </patternFill>
    </fill>
    <fill>
      <patternFill patternType="solid">
        <fgColor indexed="9"/>
        <bgColor indexed="64"/>
      </patternFill>
    </fill>
    <fill>
      <patternFill patternType="lightUp">
        <bgColor indexed="9"/>
      </patternFill>
    </fill>
    <fill>
      <patternFill patternType="lightUp"/>
    </fill>
  </fills>
  <borders count="1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ck">
        <color indexed="64"/>
      </right>
      <top/>
      <bottom style="thick">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bottom style="thick">
        <color indexed="64"/>
      </bottom>
      <diagonal/>
    </border>
    <border>
      <left/>
      <right style="medium">
        <color indexed="64"/>
      </right>
      <top style="thin">
        <color indexed="64"/>
      </top>
      <bottom/>
      <diagonal/>
    </border>
    <border>
      <left/>
      <right/>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style="medium">
        <color indexed="64"/>
      </right>
      <top style="dashed">
        <color indexed="64"/>
      </top>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thin">
        <color indexed="64"/>
      </top>
      <bottom style="thick">
        <color indexed="64"/>
      </bottom>
      <diagonal/>
    </border>
    <border>
      <left style="thin">
        <color indexed="64"/>
      </left>
      <right/>
      <top/>
      <bottom style="dotted">
        <color rgb="FF000000"/>
      </bottom>
      <diagonal/>
    </border>
    <border>
      <left style="thin">
        <color rgb="FF000000"/>
      </left>
      <right/>
      <top/>
      <bottom style="dotted">
        <color rgb="FF000000"/>
      </bottom>
      <diagonal/>
    </border>
    <border>
      <left/>
      <right/>
      <top/>
      <bottom style="dotted">
        <color rgb="FF000000"/>
      </bottom>
      <diagonal/>
    </border>
    <border>
      <left style="thin">
        <color indexed="64"/>
      </left>
      <right style="thin">
        <color indexed="64"/>
      </right>
      <top/>
      <bottom style="dotted">
        <color rgb="FF000000"/>
      </bottom>
      <diagonal/>
    </border>
    <border>
      <left style="thin">
        <color indexed="64"/>
      </left>
      <right/>
      <top style="dotted">
        <color rgb="FF000000"/>
      </top>
      <bottom style="dotted">
        <color rgb="FF000000"/>
      </bottom>
      <diagonal/>
    </border>
    <border>
      <left style="thin">
        <color rgb="FF000000"/>
      </left>
      <right/>
      <top style="dotted">
        <color rgb="FF000000"/>
      </top>
      <bottom style="dotted">
        <color rgb="FF000000"/>
      </bottom>
      <diagonal/>
    </border>
    <border>
      <left/>
      <right/>
      <top style="dotted">
        <color rgb="FF000000"/>
      </top>
      <bottom style="dotted">
        <color rgb="FF000000"/>
      </bottom>
      <diagonal/>
    </border>
    <border>
      <left/>
      <right style="thin">
        <color indexed="64"/>
      </right>
      <top style="dotted">
        <color rgb="FF000000"/>
      </top>
      <bottom style="dotted">
        <color rgb="FF000000"/>
      </bottom>
      <diagonal/>
    </border>
    <border>
      <left style="thin">
        <color indexed="64"/>
      </left>
      <right style="thin">
        <color indexed="64"/>
      </right>
      <top style="dotted">
        <color rgb="FF000000"/>
      </top>
      <bottom style="dotted">
        <color rgb="FF000000"/>
      </bottom>
      <diagonal/>
    </border>
    <border>
      <left style="thin">
        <color indexed="64"/>
      </left>
      <right style="thin">
        <color indexed="64"/>
      </right>
      <top style="dotted">
        <color rgb="FF000000"/>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11" fillId="0" borderId="0" applyNumberFormat="0" applyFill="0" applyBorder="0" applyAlignment="0" applyProtection="0">
      <alignment vertical="center"/>
    </xf>
    <xf numFmtId="0" fontId="1" fillId="0" borderId="0">
      <alignment vertical="center"/>
    </xf>
    <xf numFmtId="0" fontId="13" fillId="0" borderId="0">
      <alignment vertical="center"/>
    </xf>
    <xf numFmtId="38" fontId="13" fillId="0" borderId="0" applyFont="0" applyFill="0" applyBorder="0" applyAlignment="0" applyProtection="0">
      <alignment vertical="center"/>
    </xf>
  </cellStyleXfs>
  <cellXfs count="827">
    <xf numFmtId="0" fontId="0" fillId="0" borderId="0" xfId="0">
      <alignment vertical="center"/>
    </xf>
    <xf numFmtId="0" fontId="3" fillId="0" borderId="0" xfId="0" applyFont="1">
      <alignment vertical="center"/>
    </xf>
    <xf numFmtId="0" fontId="5" fillId="0" borderId="0" xfId="0" applyFont="1">
      <alignment vertical="center"/>
    </xf>
    <xf numFmtId="0" fontId="4" fillId="0" borderId="0" xfId="0" applyFont="1">
      <alignment vertical="center"/>
    </xf>
    <xf numFmtId="0" fontId="6" fillId="0" borderId="0" xfId="0" applyFont="1">
      <alignment vertical="center"/>
    </xf>
    <xf numFmtId="0" fontId="3" fillId="3" borderId="0" xfId="0" applyFont="1" applyFill="1">
      <alignment vertical="center"/>
    </xf>
    <xf numFmtId="0" fontId="3" fillId="6" borderId="0" xfId="0" applyFont="1" applyFill="1">
      <alignment vertical="center"/>
    </xf>
    <xf numFmtId="0" fontId="3" fillId="4" borderId="0" xfId="0" applyFont="1" applyFill="1">
      <alignment vertical="center"/>
    </xf>
    <xf numFmtId="0" fontId="8" fillId="0" borderId="0" xfId="0" applyFont="1">
      <alignment vertical="center"/>
    </xf>
    <xf numFmtId="0" fontId="7" fillId="0" borderId="0" xfId="0" applyFont="1">
      <alignment vertical="center"/>
    </xf>
    <xf numFmtId="0" fontId="5" fillId="0" borderId="0" xfId="0" applyFont="1" applyAlignment="1">
      <alignment horizontal="left" vertical="center"/>
    </xf>
    <xf numFmtId="0" fontId="0" fillId="0" borderId="0" xfId="0" applyAlignment="1">
      <alignment horizontal="center" vertical="center"/>
    </xf>
    <xf numFmtId="0" fontId="5" fillId="0" borderId="0" xfId="0" applyFont="1" applyAlignment="1">
      <alignment horizontal="right" vertical="center"/>
    </xf>
    <xf numFmtId="0" fontId="14" fillId="0" borderId="0" xfId="0" applyFont="1">
      <alignment vertical="center"/>
    </xf>
    <xf numFmtId="0" fontId="15" fillId="0" borderId="0" xfId="0" applyFont="1">
      <alignment vertical="center"/>
    </xf>
    <xf numFmtId="0" fontId="5" fillId="0" borderId="0" xfId="0" applyFont="1" applyAlignment="1">
      <alignment horizontal="distributed" vertical="center"/>
    </xf>
    <xf numFmtId="0" fontId="5" fillId="0" borderId="0" xfId="0" applyFont="1" applyAlignment="1">
      <alignment vertical="center" shrinkToFit="1"/>
    </xf>
    <xf numFmtId="0" fontId="10" fillId="0" borderId="0" xfId="0" applyFont="1">
      <alignment vertical="center"/>
    </xf>
    <xf numFmtId="0" fontId="10" fillId="0" borderId="6" xfId="0" applyFont="1" applyBorder="1" applyAlignment="1">
      <alignment horizontal="center" vertical="center"/>
    </xf>
    <xf numFmtId="0" fontId="10" fillId="0" borderId="9" xfId="0" applyFont="1" applyBorder="1">
      <alignment vertical="center"/>
    </xf>
    <xf numFmtId="0" fontId="10" fillId="0" borderId="10" xfId="0" applyFont="1" applyBorder="1">
      <alignment vertical="center"/>
    </xf>
    <xf numFmtId="0" fontId="10" fillId="0" borderId="8" xfId="0" applyFont="1" applyBorder="1" applyAlignment="1">
      <alignment vertical="top"/>
    </xf>
    <xf numFmtId="0" fontId="10" fillId="2" borderId="14" xfId="0" applyFont="1" applyFill="1" applyBorder="1">
      <alignment vertical="center"/>
    </xf>
    <xf numFmtId="0" fontId="10" fillId="2" borderId="14" xfId="0" applyFont="1" applyFill="1" applyBorder="1" applyAlignment="1">
      <alignment vertical="center" shrinkToFit="1"/>
    </xf>
    <xf numFmtId="0" fontId="10" fillId="2" borderId="17" xfId="0" applyFont="1" applyFill="1" applyBorder="1">
      <alignment vertical="center"/>
    </xf>
    <xf numFmtId="0" fontId="10" fillId="2" borderId="17" xfId="0" applyFont="1" applyFill="1" applyBorder="1" applyAlignment="1">
      <alignment vertical="center" shrinkToFit="1"/>
    </xf>
    <xf numFmtId="0" fontId="5" fillId="0" borderId="0" xfId="0" applyFont="1" applyAlignment="1">
      <alignment horizontal="left" vertical="center" shrinkToFit="1"/>
    </xf>
    <xf numFmtId="0" fontId="15" fillId="0" borderId="4" xfId="0" applyFont="1" applyBorder="1">
      <alignment vertical="center"/>
    </xf>
    <xf numFmtId="0" fontId="15" fillId="0" borderId="5" xfId="0" applyFont="1" applyBorder="1">
      <alignment vertical="center"/>
    </xf>
    <xf numFmtId="0" fontId="15" fillId="0" borderId="6" xfId="0" applyFont="1" applyBorder="1">
      <alignment vertical="center"/>
    </xf>
    <xf numFmtId="0" fontId="10" fillId="0" borderId="7" xfId="0" applyFont="1" applyBorder="1">
      <alignment vertical="center"/>
    </xf>
    <xf numFmtId="0" fontId="10" fillId="0" borderId="8" xfId="0" applyFont="1" applyBorder="1">
      <alignment vertical="center"/>
    </xf>
    <xf numFmtId="0" fontId="10" fillId="0" borderId="0" xfId="0" quotePrefix="1" applyFont="1">
      <alignment vertical="center"/>
    </xf>
    <xf numFmtId="0" fontId="10" fillId="0" borderId="11" xfId="0" applyFont="1" applyBorder="1">
      <alignment vertical="center"/>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2" borderId="4" xfId="0" applyFont="1" applyFill="1" applyBorder="1" applyAlignment="1">
      <alignment horizontal="left" vertical="center"/>
    </xf>
    <xf numFmtId="0" fontId="10" fillId="2" borderId="5" xfId="0" applyFont="1" applyFill="1" applyBorder="1" applyAlignment="1">
      <alignment horizontal="left" vertical="center"/>
    </xf>
    <xf numFmtId="0" fontId="10" fillId="2" borderId="6" xfId="0" applyFont="1" applyFill="1" applyBorder="1" applyAlignment="1">
      <alignment horizontal="left" vertical="center"/>
    </xf>
    <xf numFmtId="0" fontId="10" fillId="2" borderId="4" xfId="0" applyFont="1" applyFill="1" applyBorder="1" applyAlignment="1">
      <alignment horizontal="left" vertical="center" wrapText="1"/>
    </xf>
    <xf numFmtId="0" fontId="5" fillId="0" borderId="0" xfId="0" applyFont="1" applyAlignment="1">
      <alignment horizontal="left" vertical="center" wrapText="1"/>
    </xf>
    <xf numFmtId="0" fontId="23" fillId="0" borderId="0" xfId="0" applyFont="1">
      <alignment vertical="center"/>
    </xf>
    <xf numFmtId="0" fontId="10" fillId="0" borderId="6" xfId="0" applyFont="1" applyBorder="1" applyAlignment="1">
      <alignment vertical="center" wrapText="1"/>
    </xf>
    <xf numFmtId="0" fontId="10" fillId="3" borderId="6" xfId="0" applyFont="1" applyFill="1" applyBorder="1" applyAlignment="1">
      <alignment horizontal="left" vertical="center" wrapText="1"/>
    </xf>
    <xf numFmtId="0" fontId="10" fillId="0" borderId="2" xfId="0" applyFont="1" applyBorder="1" applyAlignment="1">
      <alignment vertical="center" wrapText="1"/>
    </xf>
    <xf numFmtId="0" fontId="25" fillId="0" borderId="0" xfId="0" applyFont="1">
      <alignment vertical="center"/>
    </xf>
    <xf numFmtId="0" fontId="20" fillId="0" borderId="0" xfId="0" applyFont="1">
      <alignment vertical="center"/>
    </xf>
    <xf numFmtId="0" fontId="27" fillId="0" borderId="0" xfId="0" applyFont="1">
      <alignment vertical="center"/>
    </xf>
    <xf numFmtId="0" fontId="20" fillId="0" borderId="0" xfId="0" applyFont="1" applyAlignment="1">
      <alignment vertical="center" shrinkToFit="1"/>
    </xf>
    <xf numFmtId="38" fontId="20" fillId="0" borderId="0" xfId="1" applyFont="1">
      <alignment vertical="center"/>
    </xf>
    <xf numFmtId="38" fontId="0" fillId="0" borderId="0" xfId="1" applyFont="1">
      <alignment vertical="center"/>
    </xf>
    <xf numFmtId="0" fontId="20" fillId="0" borderId="0" xfId="0" applyFont="1" applyAlignment="1">
      <alignment horizontal="right" vertical="center" shrinkToFit="1"/>
    </xf>
    <xf numFmtId="12" fontId="20" fillId="0" borderId="0" xfId="0" applyNumberFormat="1" applyFont="1">
      <alignment vertical="center"/>
    </xf>
    <xf numFmtId="0" fontId="27" fillId="0" borderId="0" xfId="0" applyFont="1" applyAlignment="1">
      <alignment vertical="center" shrinkToFit="1"/>
    </xf>
    <xf numFmtId="38" fontId="0" fillId="0" borderId="39" xfId="1" applyFont="1" applyBorder="1" applyAlignment="1">
      <alignment horizontal="center" vertical="center" wrapText="1"/>
    </xf>
    <xf numFmtId="0" fontId="0" fillId="0" borderId="41" xfId="0" applyBorder="1">
      <alignment vertical="center"/>
    </xf>
    <xf numFmtId="38" fontId="0" fillId="0" borderId="42" xfId="1" applyFont="1" applyBorder="1" applyAlignment="1">
      <alignment horizontal="center" vertical="center"/>
    </xf>
    <xf numFmtId="38" fontId="0" fillId="0" borderId="42" xfId="1" applyFont="1" applyBorder="1">
      <alignment vertical="center"/>
    </xf>
    <xf numFmtId="38" fontId="0" fillId="4" borderId="42" xfId="1" applyFont="1" applyFill="1" applyBorder="1">
      <alignment vertical="center"/>
    </xf>
    <xf numFmtId="38" fontId="0" fillId="0" borderId="43" xfId="1" applyFont="1" applyBorder="1">
      <alignment vertical="center"/>
    </xf>
    <xf numFmtId="0" fontId="0" fillId="4" borderId="34" xfId="0" applyFill="1" applyBorder="1">
      <alignment vertical="center"/>
    </xf>
    <xf numFmtId="0" fontId="0" fillId="0" borderId="1" xfId="0" applyBorder="1">
      <alignment vertical="center"/>
    </xf>
    <xf numFmtId="38" fontId="0" fillId="0" borderId="12" xfId="1" applyFont="1" applyBorder="1" applyAlignment="1">
      <alignment horizontal="center" vertical="center"/>
    </xf>
    <xf numFmtId="38" fontId="0" fillId="0" borderId="12" xfId="1" applyFont="1" applyBorder="1">
      <alignment vertical="center"/>
    </xf>
    <xf numFmtId="38" fontId="0" fillId="4" borderId="12" xfId="1" applyFont="1" applyFill="1" applyBorder="1">
      <alignment vertical="center"/>
    </xf>
    <xf numFmtId="38" fontId="0" fillId="0" borderId="1" xfId="1" applyFont="1" applyBorder="1">
      <alignment vertical="center"/>
    </xf>
    <xf numFmtId="38" fontId="0" fillId="0" borderId="45" xfId="1" applyFont="1" applyBorder="1">
      <alignment vertical="center"/>
    </xf>
    <xf numFmtId="0" fontId="0" fillId="4" borderId="46" xfId="0" applyFill="1" applyBorder="1">
      <alignment vertical="center"/>
    </xf>
    <xf numFmtId="38" fontId="0" fillId="9" borderId="12" xfId="1" applyFont="1" applyFill="1" applyBorder="1" applyAlignment="1">
      <alignment vertical="center"/>
    </xf>
    <xf numFmtId="38" fontId="0" fillId="9" borderId="45" xfId="1" applyFont="1" applyFill="1" applyBorder="1" applyAlignment="1">
      <alignment vertical="center"/>
    </xf>
    <xf numFmtId="0" fontId="0" fillId="9" borderId="46" xfId="0" applyFill="1" applyBorder="1">
      <alignment vertical="center"/>
    </xf>
    <xf numFmtId="0" fontId="0" fillId="0" borderId="9" xfId="0" applyBorder="1">
      <alignment vertical="center"/>
    </xf>
    <xf numFmtId="38" fontId="0" fillId="0" borderId="13" xfId="1" applyFont="1" applyBorder="1" applyAlignment="1">
      <alignment horizontal="center" vertical="center"/>
    </xf>
    <xf numFmtId="38" fontId="0" fillId="0" borderId="13" xfId="1" applyFont="1" applyBorder="1">
      <alignment vertical="center"/>
    </xf>
    <xf numFmtId="38" fontId="0" fillId="4" borderId="13" xfId="1" applyFont="1" applyFill="1" applyBorder="1">
      <alignment vertical="center"/>
    </xf>
    <xf numFmtId="38" fontId="0" fillId="0" borderId="47" xfId="1" applyFont="1" applyBorder="1">
      <alignment vertical="center"/>
    </xf>
    <xf numFmtId="0" fontId="0" fillId="4" borderId="48" xfId="0" applyFill="1" applyBorder="1">
      <alignment vertical="center"/>
    </xf>
    <xf numFmtId="0" fontId="0" fillId="0" borderId="12" xfId="0" applyBorder="1">
      <alignment vertical="center"/>
    </xf>
    <xf numFmtId="38" fontId="0" fillId="9" borderId="1" xfId="1" applyFont="1" applyFill="1" applyBorder="1" applyAlignment="1">
      <alignment vertical="center"/>
    </xf>
    <xf numFmtId="38" fontId="0" fillId="9" borderId="51" xfId="1" applyFont="1" applyFill="1" applyBorder="1">
      <alignment vertical="center"/>
    </xf>
    <xf numFmtId="38" fontId="0" fillId="9" borderId="27" xfId="1" applyFont="1" applyFill="1" applyBorder="1">
      <alignment vertical="center"/>
    </xf>
    <xf numFmtId="38" fontId="0" fillId="9" borderId="52" xfId="1" applyFont="1" applyFill="1" applyBorder="1">
      <alignment vertical="center"/>
    </xf>
    <xf numFmtId="0" fontId="0" fillId="9" borderId="53" xfId="0" applyFill="1" applyBorder="1">
      <alignment vertical="center"/>
    </xf>
    <xf numFmtId="38" fontId="0" fillId="7" borderId="12" xfId="1" applyFont="1" applyFill="1" applyBorder="1" applyAlignment="1">
      <alignment horizontal="center" vertical="center"/>
    </xf>
    <xf numFmtId="0" fontId="0" fillId="0" borderId="13" xfId="0" applyBorder="1">
      <alignment vertical="center"/>
    </xf>
    <xf numFmtId="38" fontId="0" fillId="0" borderId="29" xfId="1" applyFont="1" applyFill="1" applyBorder="1">
      <alignment vertical="center"/>
    </xf>
    <xf numFmtId="0" fontId="0" fillId="0" borderId="54" xfId="0" applyBorder="1">
      <alignment vertical="center"/>
    </xf>
    <xf numFmtId="0" fontId="0" fillId="0" borderId="0" xfId="0" applyAlignment="1">
      <alignment vertical="center" shrinkToFit="1"/>
    </xf>
    <xf numFmtId="38" fontId="0" fillId="9" borderId="56" xfId="1" applyFont="1" applyFill="1" applyBorder="1">
      <alignment vertical="center"/>
    </xf>
    <xf numFmtId="38" fontId="0" fillId="0" borderId="0" xfId="1" applyFont="1" applyBorder="1" applyAlignment="1">
      <alignment vertical="center"/>
    </xf>
    <xf numFmtId="38" fontId="0" fillId="0" borderId="0" xfId="1" applyFont="1" applyFill="1" applyBorder="1">
      <alignment vertical="center"/>
    </xf>
    <xf numFmtId="38" fontId="0" fillId="9" borderId="60" xfId="1" applyFont="1" applyFill="1" applyBorder="1">
      <alignment vertical="center"/>
    </xf>
    <xf numFmtId="0" fontId="0" fillId="9" borderId="61" xfId="0" applyFill="1" applyBorder="1">
      <alignment vertical="center"/>
    </xf>
    <xf numFmtId="38" fontId="0" fillId="0" borderId="55" xfId="1" applyFont="1" applyFill="1" applyBorder="1">
      <alignment vertical="center"/>
    </xf>
    <xf numFmtId="38" fontId="0" fillId="9" borderId="42" xfId="1" applyFont="1" applyFill="1" applyBorder="1" applyAlignment="1">
      <alignment horizontal="center" vertical="center" wrapText="1"/>
    </xf>
    <xf numFmtId="38" fontId="0" fillId="0" borderId="51" xfId="1" applyFont="1" applyFill="1" applyBorder="1" applyAlignment="1">
      <alignment vertical="center"/>
    </xf>
    <xf numFmtId="58" fontId="10" fillId="0" borderId="0" xfId="0" applyNumberFormat="1" applyFont="1" applyAlignment="1">
      <alignment horizontal="distributed" vertical="center"/>
    </xf>
    <xf numFmtId="0" fontId="13" fillId="0" borderId="0" xfId="4">
      <alignment vertical="center"/>
    </xf>
    <xf numFmtId="0" fontId="13" fillId="0" borderId="0" xfId="4" applyAlignment="1">
      <alignment vertical="center" shrinkToFit="1"/>
    </xf>
    <xf numFmtId="0" fontId="34" fillId="0" borderId="0" xfId="4" applyFont="1">
      <alignment vertical="center"/>
    </xf>
    <xf numFmtId="0" fontId="13" fillId="0" borderId="5" xfId="4" applyBorder="1" applyAlignment="1">
      <alignment vertical="center" shrinkToFit="1"/>
    </xf>
    <xf numFmtId="0" fontId="13" fillId="0" borderId="6" xfId="4" applyBorder="1" applyAlignment="1">
      <alignment vertical="center" shrinkToFit="1"/>
    </xf>
    <xf numFmtId="0" fontId="5" fillId="3" borderId="0" xfId="0" applyFont="1" applyFill="1" applyAlignment="1">
      <alignment vertical="center" shrinkToFit="1"/>
    </xf>
    <xf numFmtId="0" fontId="35" fillId="0" borderId="0" xfId="0" applyFont="1">
      <alignment vertical="center"/>
    </xf>
    <xf numFmtId="0" fontId="36" fillId="0" borderId="0" xfId="0" applyFont="1">
      <alignment vertical="center"/>
    </xf>
    <xf numFmtId="0" fontId="5" fillId="3" borderId="0" xfId="2" applyFont="1" applyFill="1" applyAlignment="1">
      <alignment vertical="center" shrinkToFit="1"/>
    </xf>
    <xf numFmtId="0" fontId="5" fillId="0" borderId="0" xfId="2" applyFont="1" applyFill="1" applyAlignment="1">
      <alignment vertical="center" shrinkToFit="1"/>
    </xf>
    <xf numFmtId="0" fontId="37" fillId="0" borderId="0" xfId="0" applyFont="1">
      <alignment vertical="center"/>
    </xf>
    <xf numFmtId="0" fontId="28" fillId="0" borderId="0" xfId="0" applyFont="1">
      <alignment vertical="center"/>
    </xf>
    <xf numFmtId="0" fontId="3" fillId="0" borderId="0" xfId="0" applyFont="1" applyAlignment="1">
      <alignment horizontal="left" vertical="center" wrapText="1"/>
    </xf>
    <xf numFmtId="0" fontId="40" fillId="0" borderId="0" xfId="0" applyFont="1" applyAlignment="1">
      <alignment horizontal="center" vertical="center"/>
    </xf>
    <xf numFmtId="0" fontId="10" fillId="0" borderId="0" xfId="0" applyFont="1" applyAlignment="1">
      <alignment horizontal="left" vertical="center"/>
    </xf>
    <xf numFmtId="0" fontId="32" fillId="0" borderId="0" xfId="0" applyFont="1">
      <alignment vertical="center"/>
    </xf>
    <xf numFmtId="0" fontId="45" fillId="0" borderId="0" xfId="0" applyFont="1">
      <alignment vertical="center"/>
    </xf>
    <xf numFmtId="0" fontId="41" fillId="0" borderId="0" xfId="0" applyFont="1">
      <alignment vertical="center"/>
    </xf>
    <xf numFmtId="0" fontId="18" fillId="0" borderId="0" xfId="0" applyFont="1">
      <alignment vertical="center"/>
    </xf>
    <xf numFmtId="0" fontId="45" fillId="0" borderId="0" xfId="0" applyFont="1" applyAlignment="1">
      <alignment horizontal="left" vertical="center" indent="2"/>
    </xf>
    <xf numFmtId="0" fontId="20" fillId="0" borderId="37" xfId="0" applyFont="1" applyBorder="1" applyAlignment="1">
      <alignment horizontal="center" vertical="center" wrapText="1"/>
    </xf>
    <xf numFmtId="0" fontId="20" fillId="0" borderId="38" xfId="0" applyFont="1" applyBorder="1" applyAlignment="1">
      <alignment horizontal="center" vertical="center" wrapText="1"/>
    </xf>
    <xf numFmtId="0" fontId="7" fillId="0" borderId="38" xfId="0" applyFont="1" applyBorder="1" applyAlignment="1">
      <alignment horizontal="center" vertical="center" wrapText="1"/>
    </xf>
    <xf numFmtId="0" fontId="20" fillId="0" borderId="71" xfId="0" applyFont="1" applyBorder="1" applyAlignment="1">
      <alignment horizontal="center" vertical="center" wrapText="1"/>
    </xf>
    <xf numFmtId="0" fontId="20" fillId="0" borderId="38" xfId="0" applyFont="1" applyBorder="1" applyAlignment="1">
      <alignment horizontal="left" vertical="top" wrapText="1"/>
    </xf>
    <xf numFmtId="0" fontId="20" fillId="0" borderId="13" xfId="0" applyFont="1" applyBorder="1" applyAlignment="1">
      <alignment horizontal="left" vertical="top" wrapText="1"/>
    </xf>
    <xf numFmtId="0" fontId="20" fillId="0" borderId="26" xfId="0" applyFont="1" applyBorder="1" applyAlignment="1">
      <alignment horizontal="left" vertical="top" wrapText="1"/>
    </xf>
    <xf numFmtId="0" fontId="20" fillId="0" borderId="66" xfId="0" applyFont="1" applyBorder="1" applyAlignment="1">
      <alignment horizontal="left" vertical="top" wrapText="1"/>
    </xf>
    <xf numFmtId="177" fontId="7" fillId="0" borderId="0" xfId="0" applyNumberFormat="1" applyFont="1">
      <alignment vertical="center"/>
    </xf>
    <xf numFmtId="0" fontId="47" fillId="0" borderId="0" xfId="0" applyFont="1">
      <alignment vertical="center"/>
    </xf>
    <xf numFmtId="0" fontId="22" fillId="0" borderId="57" xfId="0" applyFont="1" applyBorder="1">
      <alignment vertical="center"/>
    </xf>
    <xf numFmtId="0" fontId="21" fillId="0" borderId="58" xfId="0" applyFont="1" applyBorder="1" applyAlignment="1">
      <alignment horizontal="center" vertical="center" wrapText="1"/>
    </xf>
    <xf numFmtId="0" fontId="21" fillId="0" borderId="63" xfId="0" applyFont="1" applyBorder="1" applyAlignment="1">
      <alignment horizontal="center" vertical="center" wrapText="1"/>
    </xf>
    <xf numFmtId="0" fontId="21" fillId="0" borderId="58" xfId="0" applyFont="1" applyBorder="1" applyAlignment="1">
      <alignment horizontal="left" vertical="center" wrapText="1"/>
    </xf>
    <xf numFmtId="0" fontId="21" fillId="0" borderId="64" xfId="0" applyFont="1" applyBorder="1" applyAlignment="1">
      <alignment horizontal="left" vertical="center" wrapText="1"/>
    </xf>
    <xf numFmtId="0" fontId="22" fillId="0" borderId="42" xfId="0" applyFont="1" applyBorder="1" applyAlignment="1">
      <alignment horizontal="left" vertical="center" wrapText="1"/>
    </xf>
    <xf numFmtId="38" fontId="0" fillId="0" borderId="42" xfId="1" applyFont="1" applyBorder="1" applyAlignment="1" applyProtection="1">
      <alignment horizontal="right" vertical="center" wrapText="1"/>
      <protection locked="0"/>
    </xf>
    <xf numFmtId="38" fontId="0" fillId="0" borderId="65" xfId="1" applyFont="1" applyBorder="1" applyAlignment="1" applyProtection="1">
      <alignment horizontal="right" vertical="center" wrapText="1"/>
      <protection locked="0"/>
    </xf>
    <xf numFmtId="0" fontId="22" fillId="0" borderId="12" xfId="0" applyFont="1" applyBorder="1" applyAlignment="1">
      <alignment horizontal="left" vertical="center" wrapText="1"/>
    </xf>
    <xf numFmtId="38" fontId="0" fillId="0" borderId="12" xfId="1" applyFont="1" applyBorder="1" applyAlignment="1" applyProtection="1">
      <alignment horizontal="right" vertical="center" wrapText="1"/>
    </xf>
    <xf numFmtId="38" fontId="0" fillId="0" borderId="12" xfId="1" applyFont="1" applyBorder="1" applyAlignment="1">
      <alignment horizontal="right" vertical="center" wrapText="1"/>
    </xf>
    <xf numFmtId="38" fontId="0" fillId="0" borderId="1" xfId="1" applyFont="1" applyBorder="1" applyAlignment="1">
      <alignment horizontal="right" vertical="center" wrapText="1"/>
    </xf>
    <xf numFmtId="0" fontId="0" fillId="0" borderId="88" xfId="0" applyBorder="1">
      <alignment vertical="center"/>
    </xf>
    <xf numFmtId="0" fontId="22" fillId="0" borderId="66" xfId="0" applyFont="1" applyBorder="1" applyAlignment="1">
      <alignment horizontal="left" vertical="center" wrapText="1"/>
    </xf>
    <xf numFmtId="38" fontId="0" fillId="0" borderId="51" xfId="1" applyFont="1" applyBorder="1" applyAlignment="1" applyProtection="1">
      <alignment horizontal="left" vertical="top" wrapText="1"/>
      <protection locked="0"/>
    </xf>
    <xf numFmtId="38" fontId="0" fillId="0" borderId="51" xfId="1" applyFont="1" applyBorder="1" applyAlignment="1" applyProtection="1">
      <alignment horizontal="left" vertical="top" wrapText="1" shrinkToFit="1"/>
      <protection locked="0"/>
    </xf>
    <xf numFmtId="38" fontId="0" fillId="0" borderId="51" xfId="1" applyFont="1" applyBorder="1" applyAlignment="1" applyProtection="1">
      <alignment horizontal="left" vertical="top" shrinkToFit="1"/>
      <protection locked="0"/>
    </xf>
    <xf numFmtId="38" fontId="0" fillId="0" borderId="67" xfId="1" applyFont="1" applyBorder="1" applyAlignment="1">
      <alignment horizontal="center" vertical="center" wrapText="1"/>
    </xf>
    <xf numFmtId="38" fontId="0" fillId="0" borderId="35" xfId="1" applyFont="1" applyBorder="1" applyAlignment="1">
      <alignment horizontal="right" vertical="center" wrapText="1"/>
    </xf>
    <xf numFmtId="38" fontId="0" fillId="0" borderId="51" xfId="1" applyFont="1" applyBorder="1" applyAlignment="1" applyProtection="1">
      <alignment horizontal="left" vertical="center" wrapText="1"/>
      <protection locked="0"/>
    </xf>
    <xf numFmtId="0" fontId="0" fillId="0" borderId="0" xfId="0" applyAlignment="1" applyProtection="1">
      <alignment horizontal="center" vertical="center" wrapText="1"/>
      <protection locked="0"/>
    </xf>
    <xf numFmtId="0" fontId="0" fillId="0" borderId="0" xfId="0" applyAlignment="1">
      <alignment horizontal="left" vertical="center" wrapText="1"/>
    </xf>
    <xf numFmtId="38" fontId="0" fillId="0" borderId="0" xfId="1" applyFont="1" applyBorder="1" applyAlignment="1">
      <alignment horizontal="center" vertical="center" wrapText="1"/>
    </xf>
    <xf numFmtId="0" fontId="48" fillId="0" borderId="42" xfId="0" applyFont="1" applyBorder="1" applyAlignment="1">
      <alignment horizontal="left" vertical="center" wrapText="1"/>
    </xf>
    <xf numFmtId="0" fontId="48" fillId="0" borderId="38" xfId="0" applyFont="1" applyBorder="1" applyAlignment="1">
      <alignment horizontal="left" vertical="center" wrapText="1"/>
    </xf>
    <xf numFmtId="0" fontId="48" fillId="0" borderId="71" xfId="0" applyFont="1" applyBorder="1" applyAlignment="1">
      <alignment horizontal="left" vertical="center" wrapText="1"/>
    </xf>
    <xf numFmtId="38" fontId="0" fillId="0" borderId="0" xfId="1" applyFont="1" applyAlignment="1">
      <alignment horizontal="center" vertical="center" wrapText="1"/>
    </xf>
    <xf numFmtId="0" fontId="48" fillId="0" borderId="12" xfId="0" applyFont="1" applyBorder="1" applyAlignment="1">
      <alignment horizontal="left" vertical="center" wrapText="1"/>
    </xf>
    <xf numFmtId="38" fontId="48" fillId="0" borderId="26" xfId="0" applyNumberFormat="1" applyFont="1" applyBorder="1" applyAlignment="1">
      <alignment horizontal="right" vertical="center" wrapText="1"/>
    </xf>
    <xf numFmtId="38" fontId="48" fillId="0" borderId="90" xfId="0" applyNumberFormat="1" applyFont="1" applyBorder="1" applyAlignment="1">
      <alignment horizontal="right" vertical="center" wrapText="1"/>
    </xf>
    <xf numFmtId="0" fontId="48" fillId="0" borderId="51" xfId="0" applyFont="1" applyBorder="1" applyAlignment="1">
      <alignment horizontal="left" vertical="center" wrapText="1"/>
    </xf>
    <xf numFmtId="38" fontId="48" fillId="0" borderId="51" xfId="1" applyFont="1" applyBorder="1" applyAlignment="1">
      <alignment horizontal="right" vertical="center" wrapText="1"/>
    </xf>
    <xf numFmtId="38" fontId="48" fillId="0" borderId="70" xfId="1" applyFont="1" applyBorder="1" applyAlignment="1">
      <alignment horizontal="right" vertical="center" wrapText="1"/>
    </xf>
    <xf numFmtId="0" fontId="0" fillId="0" borderId="0" xfId="0" applyAlignment="1">
      <alignment vertical="center" wrapText="1"/>
    </xf>
    <xf numFmtId="0" fontId="0" fillId="0" borderId="0" xfId="0" applyAlignment="1">
      <alignment horizontal="center" vertical="center" wrapText="1"/>
    </xf>
    <xf numFmtId="38" fontId="42" fillId="0" borderId="59" xfId="0" applyNumberFormat="1" applyFont="1" applyBorder="1" applyAlignment="1">
      <alignment horizontal="center" vertical="center" wrapText="1"/>
    </xf>
    <xf numFmtId="38" fontId="42" fillId="7" borderId="59" xfId="0" applyNumberFormat="1" applyFont="1" applyFill="1" applyBorder="1" applyAlignment="1">
      <alignment horizontal="center" vertical="center" wrapText="1"/>
    </xf>
    <xf numFmtId="0" fontId="49" fillId="0" borderId="0" xfId="0" applyFont="1">
      <alignment vertical="center"/>
    </xf>
    <xf numFmtId="0" fontId="50" fillId="0" borderId="0" xfId="0" applyFont="1" applyAlignment="1">
      <alignment horizontal="center" vertical="center"/>
    </xf>
    <xf numFmtId="0" fontId="0" fillId="0" borderId="26" xfId="0" applyBorder="1" applyAlignment="1">
      <alignment horizontal="center" vertical="center" shrinkToFit="1"/>
    </xf>
    <xf numFmtId="0" fontId="0" fillId="0" borderId="26" xfId="0" applyBorder="1" applyAlignment="1">
      <alignment horizontal="center" vertical="center" wrapText="1"/>
    </xf>
    <xf numFmtId="38" fontId="0" fillId="0" borderId="26" xfId="1" applyFont="1" applyBorder="1" applyAlignment="1">
      <alignment horizontal="center" vertical="center" wrapText="1"/>
    </xf>
    <xf numFmtId="38" fontId="12" fillId="0" borderId="26" xfId="1" applyFont="1" applyBorder="1" applyAlignment="1">
      <alignment horizontal="center" vertical="center" wrapText="1"/>
    </xf>
    <xf numFmtId="38" fontId="0" fillId="0" borderId="4" xfId="1" applyFont="1" applyBorder="1" applyAlignment="1">
      <alignment horizontal="center" vertical="center" wrapText="1"/>
    </xf>
    <xf numFmtId="0" fontId="0" fillId="0" borderId="6" xfId="0" applyBorder="1" applyAlignment="1">
      <alignment horizontal="center" vertical="center"/>
    </xf>
    <xf numFmtId="38" fontId="0" fillId="0" borderId="12" xfId="1" applyFont="1" applyFill="1" applyBorder="1" applyAlignment="1">
      <alignment horizontal="center" vertical="center"/>
    </xf>
    <xf numFmtId="38" fontId="0" fillId="9" borderId="2" xfId="1" applyFont="1" applyFill="1" applyBorder="1" applyAlignment="1">
      <alignment vertical="center"/>
    </xf>
    <xf numFmtId="38" fontId="0" fillId="9" borderId="3" xfId="1" applyFont="1" applyFill="1" applyBorder="1" applyAlignment="1">
      <alignment vertical="center"/>
    </xf>
    <xf numFmtId="38" fontId="0" fillId="0" borderId="13" xfId="1" applyFont="1" applyFill="1" applyBorder="1" applyAlignment="1">
      <alignment horizontal="center" vertical="center"/>
    </xf>
    <xf numFmtId="38" fontId="0" fillId="0" borderId="13" xfId="1" applyFont="1" applyFill="1" applyBorder="1">
      <alignment vertical="center"/>
    </xf>
    <xf numFmtId="38" fontId="0" fillId="0" borderId="12" xfId="1" applyFont="1" applyFill="1" applyBorder="1">
      <alignment vertical="center"/>
    </xf>
    <xf numFmtId="38" fontId="0" fillId="7" borderId="13" xfId="1" applyFont="1" applyFill="1" applyBorder="1" applyAlignment="1">
      <alignment horizontal="center" vertical="center"/>
    </xf>
    <xf numFmtId="38" fontId="0" fillId="9" borderId="92" xfId="1" applyFont="1" applyFill="1" applyBorder="1">
      <alignment vertical="center"/>
    </xf>
    <xf numFmtId="38" fontId="0" fillId="0" borderId="29" xfId="1" applyFont="1" applyBorder="1" applyAlignment="1">
      <alignment vertical="center"/>
    </xf>
    <xf numFmtId="38" fontId="0" fillId="9" borderId="0" xfId="1" applyFont="1" applyFill="1" applyBorder="1">
      <alignment vertical="center"/>
    </xf>
    <xf numFmtId="38" fontId="0" fillId="9" borderId="26" xfId="1" applyFont="1" applyFill="1" applyBorder="1" applyAlignment="1">
      <alignment vertical="center"/>
    </xf>
    <xf numFmtId="38" fontId="0" fillId="9" borderId="91" xfId="1" applyFont="1" applyFill="1" applyBorder="1" applyAlignment="1">
      <alignment vertical="center"/>
    </xf>
    <xf numFmtId="38" fontId="0" fillId="9" borderId="93" xfId="1" applyFont="1" applyFill="1" applyBorder="1">
      <alignment vertical="center"/>
    </xf>
    <xf numFmtId="0" fontId="0" fillId="9" borderId="52" xfId="0" applyFill="1" applyBorder="1">
      <alignment vertical="center"/>
    </xf>
    <xf numFmtId="38" fontId="0" fillId="9" borderId="28" xfId="1" applyFont="1" applyFill="1" applyBorder="1">
      <alignment vertical="center"/>
    </xf>
    <xf numFmtId="38" fontId="0" fillId="9" borderId="70" xfId="1" applyFont="1" applyFill="1" applyBorder="1">
      <alignment vertical="center"/>
    </xf>
    <xf numFmtId="0" fontId="54" fillId="0" borderId="0" xfId="4" applyFont="1">
      <alignment vertical="center"/>
    </xf>
    <xf numFmtId="0" fontId="55" fillId="0" borderId="12" xfId="4" applyFont="1" applyBorder="1" applyAlignment="1">
      <alignment horizontal="left" vertical="center"/>
    </xf>
    <xf numFmtId="0" fontId="53" fillId="3" borderId="0" xfId="4" applyFont="1" applyFill="1" applyAlignment="1">
      <alignment vertical="center" shrinkToFit="1"/>
    </xf>
    <xf numFmtId="0" fontId="28" fillId="0" borderId="0" xfId="4" applyFont="1">
      <alignment vertical="center"/>
    </xf>
    <xf numFmtId="0" fontId="13" fillId="0" borderId="0" xfId="4" applyAlignment="1">
      <alignment horizontal="center" vertical="center"/>
    </xf>
    <xf numFmtId="0" fontId="56" fillId="0" borderId="0" xfId="4" applyFont="1" applyAlignment="1">
      <alignment horizontal="left" vertical="center"/>
    </xf>
    <xf numFmtId="0" fontId="7" fillId="0" borderId="0" xfId="4" applyFont="1" applyAlignment="1">
      <alignment horizontal="center" vertical="center"/>
    </xf>
    <xf numFmtId="0" fontId="57" fillId="0" borderId="0" xfId="4" applyFont="1" applyAlignment="1">
      <alignment horizontal="center" vertical="center"/>
    </xf>
    <xf numFmtId="0" fontId="57" fillId="0" borderId="0" xfId="4" applyFont="1">
      <alignment vertical="center"/>
    </xf>
    <xf numFmtId="0" fontId="58" fillId="0" borderId="0" xfId="4" applyFont="1" applyAlignment="1">
      <alignment horizontal="center" vertical="center"/>
    </xf>
    <xf numFmtId="0" fontId="7" fillId="0" borderId="0" xfId="4" applyFont="1" applyAlignment="1">
      <alignment horizontal="left" vertical="center"/>
    </xf>
    <xf numFmtId="0" fontId="20" fillId="0" borderId="0" xfId="4" applyFont="1" applyAlignment="1">
      <alignment horizontal="center" vertical="center"/>
    </xf>
    <xf numFmtId="0" fontId="59" fillId="0" borderId="0" xfId="4" applyFont="1" applyAlignment="1">
      <alignment horizontal="left" vertical="center" indent="3"/>
    </xf>
    <xf numFmtId="0" fontId="20" fillId="0" borderId="0" xfId="4" applyFont="1">
      <alignment vertical="center"/>
    </xf>
    <xf numFmtId="0" fontId="21" fillId="0" borderId="12" xfId="4" applyFont="1" applyBorder="1" applyAlignment="1">
      <alignment horizontal="center" vertical="center"/>
    </xf>
    <xf numFmtId="0" fontId="21" fillId="0" borderId="12" xfId="4" applyFont="1" applyBorder="1" applyAlignment="1">
      <alignment horizontal="center" vertical="center" wrapText="1"/>
    </xf>
    <xf numFmtId="0" fontId="48" fillId="0" borderId="0" xfId="4" applyFont="1" applyAlignment="1">
      <alignment horizontal="left" vertical="center" wrapText="1"/>
    </xf>
    <xf numFmtId="0" fontId="21" fillId="0" borderId="0" xfId="4" applyFont="1" applyAlignment="1">
      <alignment horizontal="center" vertical="center" wrapText="1"/>
    </xf>
    <xf numFmtId="0" fontId="59" fillId="0" borderId="0" xfId="4" applyFont="1" applyAlignment="1">
      <alignment horizontal="left" vertical="center"/>
    </xf>
    <xf numFmtId="0" fontId="63" fillId="0" borderId="12" xfId="4" applyFont="1" applyBorder="1" applyAlignment="1">
      <alignment horizontal="center" vertical="center" wrapText="1"/>
    </xf>
    <xf numFmtId="0" fontId="22" fillId="0" borderId="12" xfId="4" applyFont="1" applyBorder="1" applyAlignment="1">
      <alignment horizontal="center" vertical="center" wrapText="1"/>
    </xf>
    <xf numFmtId="0" fontId="13" fillId="0" borderId="94" xfId="4" applyBorder="1" applyAlignment="1">
      <alignment horizontal="center" vertical="center"/>
    </xf>
    <xf numFmtId="0" fontId="65" fillId="0" borderId="94" xfId="4" applyFont="1" applyBorder="1" applyAlignment="1">
      <alignment horizontal="center" vertical="center"/>
    </xf>
    <xf numFmtId="0" fontId="7" fillId="0" borderId="94" xfId="4" applyFont="1" applyBorder="1" applyAlignment="1">
      <alignment horizontal="center" vertical="center"/>
    </xf>
    <xf numFmtId="0" fontId="57" fillId="0" borderId="97" xfId="4" applyFont="1" applyBorder="1" applyAlignment="1">
      <alignment horizontal="center" vertical="center" shrinkToFit="1"/>
    </xf>
    <xf numFmtId="0" fontId="13" fillId="0" borderId="98" xfId="4" applyBorder="1" applyAlignment="1">
      <alignment horizontal="center" vertical="center"/>
    </xf>
    <xf numFmtId="0" fontId="7" fillId="0" borderId="98" xfId="4" applyFont="1" applyBorder="1" applyAlignment="1">
      <alignment horizontal="center" vertical="center"/>
    </xf>
    <xf numFmtId="0" fontId="57" fillId="0" borderId="102" xfId="4" applyFont="1" applyBorder="1" applyAlignment="1">
      <alignment horizontal="center" vertical="center" shrinkToFit="1"/>
    </xf>
    <xf numFmtId="0" fontId="7" fillId="0" borderId="97" xfId="4" applyFont="1" applyBorder="1" applyAlignment="1">
      <alignment vertical="center" wrapText="1"/>
    </xf>
    <xf numFmtId="0" fontId="13" fillId="0" borderId="102" xfId="4" applyBorder="1" applyAlignment="1">
      <alignment horizontal="center" vertical="center" shrinkToFit="1"/>
    </xf>
    <xf numFmtId="0" fontId="75" fillId="0" borderId="0" xfId="4" applyFont="1" applyAlignment="1">
      <alignment horizontal="left" vertical="center" wrapText="1"/>
    </xf>
    <xf numFmtId="0" fontId="17" fillId="11" borderId="0" xfId="0" applyFont="1" applyFill="1">
      <alignment vertical="center"/>
    </xf>
    <xf numFmtId="0" fontId="17" fillId="11" borderId="0" xfId="0" applyFont="1" applyFill="1" applyAlignment="1">
      <alignment horizontal="center" vertical="center"/>
    </xf>
    <xf numFmtId="0" fontId="77" fillId="3" borderId="0" xfId="0" applyFont="1" applyFill="1">
      <alignment vertical="center"/>
    </xf>
    <xf numFmtId="0" fontId="78" fillId="3" borderId="0" xfId="0" applyFont="1" applyFill="1" applyAlignment="1">
      <alignment horizontal="right" vertical="center"/>
    </xf>
    <xf numFmtId="0" fontId="6" fillId="3" borderId="0" xfId="0" applyFont="1" applyFill="1">
      <alignment vertical="center"/>
    </xf>
    <xf numFmtId="0" fontId="80" fillId="11" borderId="0" xfId="0" applyFont="1" applyFill="1" applyAlignment="1">
      <alignment horizontal="center" vertical="center"/>
    </xf>
    <xf numFmtId="0" fontId="81" fillId="11" borderId="0" xfId="0" applyFont="1" applyFill="1" applyAlignment="1">
      <alignment horizontal="center" vertical="center" shrinkToFit="1"/>
    </xf>
    <xf numFmtId="0" fontId="30" fillId="11" borderId="0" xfId="0" applyFont="1" applyFill="1" applyAlignment="1">
      <alignment horizontal="center" vertical="center" shrinkToFit="1"/>
    </xf>
    <xf numFmtId="0" fontId="81" fillId="11" borderId="0" xfId="0" applyFont="1" applyFill="1" applyAlignment="1">
      <alignment horizontal="left" vertical="center" shrinkToFit="1"/>
    </xf>
    <xf numFmtId="0" fontId="81" fillId="11" borderId="12" xfId="0" applyFont="1" applyFill="1" applyBorder="1" applyAlignment="1">
      <alignment horizontal="center" vertical="center"/>
    </xf>
    <xf numFmtId="0" fontId="17" fillId="11" borderId="0" xfId="0" applyFont="1" applyFill="1" applyAlignment="1">
      <alignment horizontal="center" vertical="center" shrinkToFit="1"/>
    </xf>
    <xf numFmtId="0" fontId="17" fillId="11" borderId="0" xfId="0" applyFont="1" applyFill="1" applyAlignment="1">
      <alignment horizontal="left" vertical="center"/>
    </xf>
    <xf numFmtId="0" fontId="30" fillId="11" borderId="0" xfId="0" applyFont="1" applyFill="1" applyAlignment="1">
      <alignment horizontal="left" vertical="center" shrinkToFit="1"/>
    </xf>
    <xf numFmtId="0" fontId="17" fillId="11" borderId="3" xfId="0" applyFont="1" applyFill="1" applyBorder="1" applyAlignment="1">
      <alignment horizontal="center" vertical="center"/>
    </xf>
    <xf numFmtId="0" fontId="17" fillId="11" borderId="12" xfId="0" applyFont="1" applyFill="1" applyBorder="1" applyAlignment="1">
      <alignment horizontal="center" vertical="center"/>
    </xf>
    <xf numFmtId="0" fontId="17" fillId="11" borderId="12" xfId="0" applyFont="1" applyFill="1" applyBorder="1">
      <alignment vertical="center"/>
    </xf>
    <xf numFmtId="0" fontId="81" fillId="11" borderId="3" xfId="0" applyFont="1" applyFill="1" applyBorder="1" applyAlignment="1">
      <alignment horizontal="center" vertical="center"/>
    </xf>
    <xf numFmtId="0" fontId="81" fillId="11" borderId="6" xfId="0" applyFont="1" applyFill="1" applyBorder="1" applyAlignment="1">
      <alignment horizontal="center" vertical="center"/>
    </xf>
    <xf numFmtId="0" fontId="81" fillId="11" borderId="10" xfId="0" applyFont="1" applyFill="1" applyBorder="1" applyAlignment="1">
      <alignment horizontal="left" vertical="center"/>
    </xf>
    <xf numFmtId="0" fontId="17" fillId="11" borderId="15" xfId="0" applyFont="1" applyFill="1" applyBorder="1">
      <alignment vertical="center"/>
    </xf>
    <xf numFmtId="0" fontId="10" fillId="11" borderId="0" xfId="0" applyFont="1" applyFill="1" applyAlignment="1">
      <alignment horizontal="center" vertical="center"/>
    </xf>
    <xf numFmtId="0" fontId="81" fillId="11" borderId="0" xfId="0" applyFont="1" applyFill="1">
      <alignment vertical="center"/>
    </xf>
    <xf numFmtId="0" fontId="10" fillId="11" borderId="0" xfId="0" applyFont="1" applyFill="1">
      <alignment vertical="center"/>
    </xf>
    <xf numFmtId="0" fontId="17" fillId="11" borderId="8" xfId="0" applyFont="1" applyFill="1" applyBorder="1" applyAlignment="1">
      <alignment horizontal="center" vertical="center"/>
    </xf>
    <xf numFmtId="0" fontId="17" fillId="11" borderId="10" xfId="0" applyFont="1" applyFill="1" applyBorder="1">
      <alignment vertical="center"/>
    </xf>
    <xf numFmtId="0" fontId="17" fillId="11" borderId="11" xfId="0" applyFont="1" applyFill="1" applyBorder="1">
      <alignment vertical="center"/>
    </xf>
    <xf numFmtId="0" fontId="17" fillId="11" borderId="33" xfId="0" applyFont="1" applyFill="1" applyBorder="1">
      <alignment vertical="center"/>
    </xf>
    <xf numFmtId="0" fontId="17" fillId="11" borderId="10" xfId="0" applyFont="1" applyFill="1" applyBorder="1" applyAlignment="1">
      <alignment horizontal="right" vertical="center"/>
    </xf>
    <xf numFmtId="0" fontId="81" fillId="11" borderId="7" xfId="0" applyFont="1" applyFill="1" applyBorder="1" applyAlignment="1">
      <alignment vertical="top"/>
    </xf>
    <xf numFmtId="0" fontId="10" fillId="11" borderId="0" xfId="0" applyFont="1" applyFill="1" applyAlignment="1">
      <alignment vertical="top"/>
    </xf>
    <xf numFmtId="0" fontId="17" fillId="11" borderId="0" xfId="0" applyFont="1" applyFill="1" applyAlignment="1">
      <alignment vertical="top"/>
    </xf>
    <xf numFmtId="0" fontId="81" fillId="11" borderId="0" xfId="0" applyFont="1" applyFill="1" applyAlignment="1">
      <alignment vertical="top"/>
    </xf>
    <xf numFmtId="0" fontId="17" fillId="11" borderId="7" xfId="0" applyFont="1" applyFill="1" applyBorder="1">
      <alignment vertical="center"/>
    </xf>
    <xf numFmtId="0" fontId="17" fillId="11" borderId="9" xfId="0" applyFont="1" applyFill="1" applyBorder="1">
      <alignment vertical="center"/>
    </xf>
    <xf numFmtId="0" fontId="81" fillId="11" borderId="10" xfId="0" applyFont="1" applyFill="1" applyBorder="1">
      <alignment vertical="center"/>
    </xf>
    <xf numFmtId="0" fontId="17" fillId="11" borderId="0" xfId="0" applyFont="1" applyFill="1" applyAlignment="1">
      <alignment horizontal="right" vertical="center"/>
    </xf>
    <xf numFmtId="0" fontId="85" fillId="11" borderId="0" xfId="0" applyFont="1" applyFill="1">
      <alignment vertical="center"/>
    </xf>
    <xf numFmtId="0" fontId="79" fillId="11" borderId="0" xfId="0" applyFont="1" applyFill="1">
      <alignment vertical="center"/>
    </xf>
    <xf numFmtId="0" fontId="16" fillId="11" borderId="0" xfId="0" applyFont="1" applyFill="1">
      <alignment vertical="center"/>
    </xf>
    <xf numFmtId="0" fontId="86" fillId="11" borderId="0" xfId="0" applyFont="1" applyFill="1">
      <alignment vertical="center"/>
    </xf>
    <xf numFmtId="0" fontId="87" fillId="11" borderId="0" xfId="0" applyFont="1" applyFill="1">
      <alignment vertical="center"/>
    </xf>
    <xf numFmtId="0" fontId="81" fillId="11" borderId="0" xfId="0" applyFont="1" applyFill="1" applyAlignment="1">
      <alignment vertical="center" shrinkToFit="1"/>
    </xf>
    <xf numFmtId="0" fontId="14" fillId="11" borderId="0" xfId="0" applyFont="1" applyFill="1" applyAlignment="1">
      <alignment horizontal="left" vertical="center"/>
    </xf>
    <xf numFmtId="0" fontId="88" fillId="11" borderId="0" xfId="0" applyFont="1" applyFill="1" applyAlignment="1">
      <alignment horizontal="left" vertical="center"/>
    </xf>
    <xf numFmtId="0" fontId="14" fillId="11" borderId="0" xfId="0" applyFont="1" applyFill="1">
      <alignment vertical="center"/>
    </xf>
    <xf numFmtId="0" fontId="88" fillId="11" borderId="0" xfId="0" applyFont="1" applyFill="1">
      <alignment vertical="center"/>
    </xf>
    <xf numFmtId="0" fontId="16" fillId="11" borderId="0" xfId="0" applyFont="1" applyFill="1" applyAlignment="1">
      <alignment horizontal="left" vertical="center"/>
    </xf>
    <xf numFmtId="0" fontId="91" fillId="11" borderId="0" xfId="0" applyFont="1" applyFill="1" applyAlignment="1">
      <alignment vertical="top" wrapText="1"/>
    </xf>
    <xf numFmtId="0" fontId="16" fillId="11" borderId="0" xfId="0" applyFont="1" applyFill="1" applyAlignment="1">
      <alignment horizontal="center" vertical="top" wrapText="1"/>
    </xf>
    <xf numFmtId="0" fontId="88" fillId="11" borderId="0" xfId="0" applyFont="1" applyFill="1" applyAlignment="1">
      <alignment vertical="center" shrinkToFit="1"/>
    </xf>
    <xf numFmtId="0" fontId="14" fillId="11" borderId="0" xfId="0" applyFont="1" applyFill="1" applyAlignment="1">
      <alignment vertical="center" shrinkToFit="1"/>
    </xf>
    <xf numFmtId="0" fontId="92" fillId="11" borderId="0" xfId="0" applyFont="1" applyFill="1" applyAlignment="1">
      <alignment horizontal="left" vertical="top"/>
    </xf>
    <xf numFmtId="0" fontId="95" fillId="11" borderId="0" xfId="0" applyFont="1" applyFill="1">
      <alignment vertical="center"/>
    </xf>
    <xf numFmtId="0" fontId="81" fillId="12" borderId="6" xfId="0" applyFont="1" applyFill="1" applyBorder="1" applyAlignment="1">
      <alignment horizontal="center" vertical="center"/>
    </xf>
    <xf numFmtId="0" fontId="16" fillId="11" borderId="0" xfId="0" applyFont="1" applyFill="1" applyAlignment="1">
      <alignment horizontal="left"/>
    </xf>
    <xf numFmtId="0" fontId="10" fillId="12" borderId="0" xfId="0" applyFont="1" applyFill="1" applyAlignment="1">
      <alignment horizontal="center" vertical="center"/>
    </xf>
    <xf numFmtId="0" fontId="17" fillId="12" borderId="0" xfId="0" applyFont="1" applyFill="1">
      <alignment vertical="center"/>
    </xf>
    <xf numFmtId="0" fontId="81" fillId="12" borderId="0" xfId="0" applyFont="1" applyFill="1">
      <alignment vertical="center"/>
    </xf>
    <xf numFmtId="0" fontId="17" fillId="12" borderId="8" xfId="0" applyFont="1" applyFill="1" applyBorder="1" applyAlignment="1">
      <alignment horizontal="center" vertical="center"/>
    </xf>
    <xf numFmtId="0" fontId="16" fillId="11" borderId="0" xfId="0" applyFont="1" applyFill="1" applyAlignment="1"/>
    <xf numFmtId="0" fontId="17" fillId="12" borderId="10" xfId="0" applyFont="1" applyFill="1" applyBorder="1">
      <alignment vertical="center"/>
    </xf>
    <xf numFmtId="0" fontId="17" fillId="12" borderId="10" xfId="0" applyFont="1" applyFill="1" applyBorder="1" applyAlignment="1">
      <alignment horizontal="right" vertical="center"/>
    </xf>
    <xf numFmtId="0" fontId="17" fillId="12" borderId="11" xfId="0" applyFont="1" applyFill="1" applyBorder="1">
      <alignment vertical="center"/>
    </xf>
    <xf numFmtId="0" fontId="92" fillId="11" borderId="0" xfId="0" applyFont="1" applyFill="1" applyAlignment="1">
      <alignment vertical="top" shrinkToFit="1"/>
    </xf>
    <xf numFmtId="0" fontId="81" fillId="12" borderId="3" xfId="0" applyFont="1" applyFill="1" applyBorder="1" applyAlignment="1">
      <alignment horizontal="center" vertical="center"/>
    </xf>
    <xf numFmtId="0" fontId="17" fillId="12" borderId="33" xfId="0" applyFont="1" applyFill="1" applyBorder="1">
      <alignment vertical="center"/>
    </xf>
    <xf numFmtId="0" fontId="16" fillId="11" borderId="0" xfId="0" applyFont="1" applyFill="1" applyAlignment="1">
      <alignment vertical="top"/>
    </xf>
    <xf numFmtId="0" fontId="81" fillId="11" borderId="7" xfId="0" applyFont="1" applyFill="1" applyBorder="1">
      <alignment vertical="center"/>
    </xf>
    <xf numFmtId="0" fontId="81" fillId="11" borderId="11" xfId="0" applyFont="1" applyFill="1" applyBorder="1">
      <alignment vertical="center"/>
    </xf>
    <xf numFmtId="0" fontId="97" fillId="11" borderId="0" xfId="0" applyFont="1" applyFill="1">
      <alignment vertical="center"/>
    </xf>
    <xf numFmtId="0" fontId="0" fillId="0" borderId="0" xfId="0" applyAlignment="1"/>
    <xf numFmtId="0" fontId="102" fillId="0" borderId="0" xfId="0" applyFont="1" applyAlignment="1">
      <alignment horizontal="left" vertical="center"/>
    </xf>
    <xf numFmtId="38" fontId="0" fillId="0" borderId="0" xfId="1" applyFont="1" applyFill="1">
      <alignment vertical="center"/>
    </xf>
    <xf numFmtId="0" fontId="3" fillId="0" borderId="0" xfId="0" applyFont="1" applyAlignment="1">
      <alignment horizontal="justify" vertical="center"/>
    </xf>
    <xf numFmtId="38" fontId="36" fillId="0" borderId="7" xfId="1" applyFont="1" applyFill="1" applyBorder="1" applyAlignment="1">
      <alignment horizontal="right" vertical="center" wrapText="1"/>
    </xf>
    <xf numFmtId="0" fontId="36" fillId="0" borderId="8" xfId="0" applyFont="1" applyBorder="1" applyAlignment="1">
      <alignment horizontal="right" vertical="center" wrapText="1"/>
    </xf>
    <xf numFmtId="38" fontId="0" fillId="0" borderId="9" xfId="1" applyFont="1" applyFill="1" applyBorder="1" applyAlignment="1">
      <alignment vertical="center" wrapText="1"/>
    </xf>
    <xf numFmtId="0" fontId="0" fillId="0" borderId="11" xfId="0" applyBorder="1" applyAlignment="1">
      <alignment vertical="center" wrapText="1"/>
    </xf>
    <xf numFmtId="0" fontId="3" fillId="0" borderId="0" xfId="0" applyFont="1" applyAlignment="1">
      <alignment horizontal="center" vertical="center"/>
    </xf>
    <xf numFmtId="0" fontId="36" fillId="2" borderId="12" xfId="0" applyFont="1" applyFill="1" applyBorder="1" applyAlignment="1">
      <alignment horizontal="center" vertical="center" wrapText="1"/>
    </xf>
    <xf numFmtId="0" fontId="36" fillId="0" borderId="12" xfId="0" applyFont="1" applyBorder="1" applyAlignment="1">
      <alignment horizontal="justify" vertical="center"/>
    </xf>
    <xf numFmtId="38" fontId="36" fillId="0" borderId="1" xfId="1" applyFont="1" applyFill="1" applyBorder="1" applyAlignment="1">
      <alignment horizontal="right" vertical="center"/>
    </xf>
    <xf numFmtId="0" fontId="36" fillId="0" borderId="3" xfId="0" applyFont="1" applyBorder="1" applyAlignment="1">
      <alignment horizontal="right" vertical="center"/>
    </xf>
    <xf numFmtId="38" fontId="36" fillId="0" borderId="1" xfId="1" applyFont="1" applyFill="1" applyBorder="1" applyAlignment="1">
      <alignment horizontal="right" vertical="center" wrapText="1"/>
    </xf>
    <xf numFmtId="0" fontId="36" fillId="0" borderId="3" xfId="0" applyFont="1" applyBorder="1" applyAlignment="1">
      <alignment horizontal="right" vertical="center" wrapText="1"/>
    </xf>
    <xf numFmtId="0" fontId="36" fillId="0" borderId="26" xfId="0" applyFont="1" applyBorder="1" applyAlignment="1">
      <alignment horizontal="left" vertical="center"/>
    </xf>
    <xf numFmtId="38" fontId="36" fillId="0" borderId="4" xfId="1" applyFont="1" applyFill="1" applyBorder="1" applyAlignment="1">
      <alignment horizontal="right" vertical="center"/>
    </xf>
    <xf numFmtId="0" fontId="36" fillId="0" borderId="6" xfId="0" applyFont="1" applyBorder="1" applyAlignment="1">
      <alignment horizontal="right" vertical="center"/>
    </xf>
    <xf numFmtId="38" fontId="36" fillId="0" borderId="4" xfId="1" applyFont="1" applyFill="1" applyBorder="1" applyAlignment="1">
      <alignment horizontal="right" vertical="center" wrapText="1"/>
    </xf>
    <xf numFmtId="0" fontId="36" fillId="0" borderId="6" xfId="0" applyFont="1" applyBorder="1" applyAlignment="1">
      <alignment horizontal="right" vertical="center" wrapText="1"/>
    </xf>
    <xf numFmtId="0" fontId="36" fillId="0" borderId="13" xfId="0" applyFont="1" applyBorder="1" applyAlignment="1">
      <alignment horizontal="left" vertical="center"/>
    </xf>
    <xf numFmtId="38" fontId="36" fillId="0" borderId="9" xfId="1" applyFont="1" applyFill="1" applyBorder="1" applyAlignment="1">
      <alignment horizontal="right" vertical="center"/>
    </xf>
    <xf numFmtId="0" fontId="36" fillId="0" borderId="11" xfId="0" applyFont="1" applyBorder="1" applyAlignment="1">
      <alignment horizontal="right" vertical="center"/>
    </xf>
    <xf numFmtId="38" fontId="36" fillId="0" borderId="9" xfId="1" applyFont="1" applyFill="1" applyBorder="1" applyAlignment="1">
      <alignment vertical="center" wrapText="1"/>
    </xf>
    <xf numFmtId="0" fontId="36" fillId="0" borderId="11" xfId="0" applyFont="1" applyBorder="1" applyAlignment="1">
      <alignment vertical="center" wrapText="1"/>
    </xf>
    <xf numFmtId="0" fontId="3" fillId="0" borderId="0" xfId="0" applyFont="1" applyAlignment="1">
      <alignment horizontal="left" vertical="center"/>
    </xf>
    <xf numFmtId="38" fontId="0" fillId="0" borderId="26" xfId="1" applyFont="1" applyBorder="1" applyAlignment="1">
      <alignment horizontal="center" vertical="center"/>
    </xf>
    <xf numFmtId="0" fontId="53" fillId="3" borderId="32" xfId="4" applyFont="1" applyFill="1" applyBorder="1" applyAlignment="1">
      <alignment vertical="center" shrinkToFit="1"/>
    </xf>
    <xf numFmtId="0" fontId="54" fillId="0" borderId="0" xfId="4" applyFont="1" applyAlignment="1">
      <alignment horizontal="center" vertical="center"/>
    </xf>
    <xf numFmtId="0" fontId="53" fillId="10" borderId="87" xfId="4" applyFont="1" applyFill="1" applyBorder="1" applyAlignment="1">
      <alignment horizontal="center" vertical="center" shrinkToFit="1"/>
    </xf>
    <xf numFmtId="0" fontId="53" fillId="10" borderId="32" xfId="4" applyFont="1" applyFill="1" applyBorder="1" applyAlignment="1">
      <alignment horizontal="center" vertical="center" shrinkToFit="1"/>
    </xf>
    <xf numFmtId="0" fontId="53" fillId="10" borderId="40" xfId="4" applyFont="1" applyFill="1" applyBorder="1" applyAlignment="1">
      <alignment horizontal="center" vertical="center" shrinkToFit="1"/>
    </xf>
    <xf numFmtId="0" fontId="53" fillId="10" borderId="55" xfId="4" applyFont="1" applyFill="1" applyBorder="1" applyAlignment="1">
      <alignment horizontal="center" vertical="center" shrinkToFit="1"/>
    </xf>
    <xf numFmtId="0" fontId="53" fillId="10" borderId="62" xfId="4" applyFont="1" applyFill="1" applyBorder="1" applyAlignment="1">
      <alignment horizontal="center" vertical="center" shrinkToFit="1"/>
    </xf>
    <xf numFmtId="0" fontId="53" fillId="10" borderId="54" xfId="4" applyFont="1" applyFill="1" applyBorder="1" applyAlignment="1">
      <alignment horizontal="center" vertical="center" shrinkToFit="1"/>
    </xf>
    <xf numFmtId="0" fontId="13" fillId="0" borderId="12" xfId="4" applyBorder="1" applyAlignment="1">
      <alignment horizontal="center" vertical="center"/>
    </xf>
    <xf numFmtId="0" fontId="7" fillId="0" borderId="12" xfId="4" applyFont="1" applyBorder="1" applyAlignment="1">
      <alignment horizontal="center" vertical="center"/>
    </xf>
    <xf numFmtId="0" fontId="56" fillId="0" borderId="99" xfId="4" applyFont="1" applyBorder="1" applyAlignment="1">
      <alignment horizontal="left" vertical="center" shrinkToFit="1"/>
    </xf>
    <xf numFmtId="0" fontId="56" fillId="0" borderId="100" xfId="4" applyFont="1" applyBorder="1" applyAlignment="1">
      <alignment horizontal="left" vertical="center" shrinkToFit="1"/>
    </xf>
    <xf numFmtId="0" fontId="56" fillId="0" borderId="101" xfId="4" applyFont="1" applyBorder="1" applyAlignment="1">
      <alignment horizontal="left" vertical="center" shrinkToFit="1"/>
    </xf>
    <xf numFmtId="0" fontId="21" fillId="0" borderId="12" xfId="4" applyFont="1" applyBorder="1" applyAlignment="1">
      <alignment horizontal="center" vertical="center" wrapText="1"/>
    </xf>
    <xf numFmtId="0" fontId="21" fillId="0" borderId="12" xfId="4" applyFont="1" applyBorder="1" applyAlignment="1">
      <alignment horizontal="left" vertical="center" wrapText="1"/>
    </xf>
    <xf numFmtId="0" fontId="21" fillId="0" borderId="0" xfId="4" applyFont="1" applyAlignment="1">
      <alignment horizontal="left" vertical="center" wrapText="1"/>
    </xf>
    <xf numFmtId="0" fontId="48" fillId="0" borderId="0" xfId="4" applyFont="1" applyAlignment="1">
      <alignment horizontal="left" vertical="center" wrapText="1"/>
    </xf>
    <xf numFmtId="49" fontId="21" fillId="0" borderId="12" xfId="4" applyNumberFormat="1" applyFont="1" applyBorder="1" applyAlignment="1">
      <alignment horizontal="left" vertical="center" wrapText="1"/>
    </xf>
    <xf numFmtId="0" fontId="22" fillId="0" borderId="1" xfId="4" applyFont="1" applyBorder="1" applyAlignment="1">
      <alignment horizontal="center" vertical="center" wrapText="1"/>
    </xf>
    <xf numFmtId="0" fontId="22" fillId="0" borderId="2" xfId="4" applyFont="1" applyBorder="1" applyAlignment="1">
      <alignment horizontal="center" vertical="center" wrapText="1"/>
    </xf>
    <xf numFmtId="0" fontId="22" fillId="0" borderId="3" xfId="4" applyFont="1" applyBorder="1" applyAlignment="1">
      <alignment horizontal="center" vertical="center" wrapText="1"/>
    </xf>
    <xf numFmtId="0" fontId="56" fillId="0" borderId="95" xfId="4" applyFont="1" applyBorder="1" applyAlignment="1">
      <alignment horizontal="left" vertical="center" wrapText="1"/>
    </xf>
    <xf numFmtId="0" fontId="56" fillId="0" borderId="96" xfId="4" applyFont="1" applyBorder="1" applyAlignment="1">
      <alignment horizontal="left" vertical="center" wrapText="1"/>
    </xf>
    <xf numFmtId="0" fontId="64" fillId="0" borderId="96" xfId="4" applyFont="1" applyBorder="1" applyAlignment="1">
      <alignment horizontal="left" vertical="center" wrapText="1"/>
    </xf>
    <xf numFmtId="0" fontId="68" fillId="0" borderId="99" xfId="4" applyFont="1" applyBorder="1" applyAlignment="1">
      <alignment horizontal="left" vertical="center" wrapText="1"/>
    </xf>
    <xf numFmtId="0" fontId="68" fillId="0" borderId="100" xfId="4" applyFont="1" applyBorder="1" applyAlignment="1">
      <alignment horizontal="left" vertical="center" wrapText="1"/>
    </xf>
    <xf numFmtId="0" fontId="7" fillId="0" borderId="103" xfId="4" applyFont="1" applyBorder="1" applyAlignment="1">
      <alignment horizontal="center" vertical="center" wrapText="1"/>
    </xf>
    <xf numFmtId="0" fontId="7" fillId="0" borderId="33" xfId="4" applyFont="1" applyBorder="1" applyAlignment="1">
      <alignment horizontal="center" vertical="center" wrapText="1"/>
    </xf>
    <xf numFmtId="0" fontId="69" fillId="0" borderId="100" xfId="4" applyFont="1" applyBorder="1" applyAlignment="1">
      <alignment horizontal="left" vertical="center" wrapText="1"/>
    </xf>
    <xf numFmtId="0" fontId="68" fillId="0" borderId="99" xfId="4" applyFont="1" applyBorder="1" applyAlignment="1">
      <alignment vertical="center" wrapText="1"/>
    </xf>
    <xf numFmtId="0" fontId="68" fillId="0" borderId="100" xfId="4" applyFont="1" applyBorder="1" applyAlignment="1">
      <alignment vertical="center" wrapText="1"/>
    </xf>
    <xf numFmtId="0" fontId="68" fillId="0" borderId="101" xfId="4" applyFont="1" applyBorder="1" applyAlignment="1">
      <alignment vertical="center" wrapText="1"/>
    </xf>
    <xf numFmtId="0" fontId="68" fillId="0" borderId="99" xfId="4" applyFont="1" applyBorder="1" applyAlignment="1">
      <alignment horizontal="justify" vertical="center" wrapText="1"/>
    </xf>
    <xf numFmtId="0" fontId="68" fillId="0" borderId="100" xfId="4" applyFont="1" applyBorder="1" applyAlignment="1">
      <alignment horizontal="justify" vertical="center" wrapText="1"/>
    </xf>
    <xf numFmtId="0" fontId="69" fillId="0" borderId="100" xfId="4" applyFont="1" applyBorder="1" applyAlignment="1">
      <alignment horizontal="justify" vertical="center" wrapText="1"/>
    </xf>
    <xf numFmtId="0" fontId="56" fillId="0" borderId="99" xfId="4" applyFont="1" applyBorder="1" applyAlignment="1">
      <alignment horizontal="left" vertical="center" wrapText="1"/>
    </xf>
    <xf numFmtId="0" fontId="56" fillId="0" borderId="100" xfId="4" applyFont="1" applyBorder="1" applyAlignment="1">
      <alignment horizontal="left" vertical="center" wrapText="1"/>
    </xf>
    <xf numFmtId="0" fontId="75" fillId="0" borderId="5" xfId="4" applyFont="1" applyBorder="1" applyAlignment="1">
      <alignment horizontal="left" vertical="center" wrapText="1"/>
    </xf>
    <xf numFmtId="0" fontId="75" fillId="0" borderId="0" xfId="4" applyFont="1" applyAlignment="1">
      <alignment horizontal="left" vertical="center" wrapText="1"/>
    </xf>
    <xf numFmtId="0" fontId="76" fillId="0" borderId="12" xfId="4" applyFont="1" applyBorder="1" applyAlignment="1">
      <alignment horizontal="center" vertical="center" wrapText="1"/>
    </xf>
    <xf numFmtId="0" fontId="68" fillId="0" borderId="4" xfId="4" applyFont="1" applyBorder="1" applyAlignment="1">
      <alignment horizontal="left" vertical="top" wrapText="1"/>
    </xf>
    <xf numFmtId="0" fontId="68" fillId="0" borderId="5" xfId="4" applyFont="1" applyBorder="1" applyAlignment="1">
      <alignment horizontal="left" vertical="top" wrapText="1"/>
    </xf>
    <xf numFmtId="0" fontId="68" fillId="0" borderId="6" xfId="4" applyFont="1" applyBorder="1" applyAlignment="1">
      <alignment horizontal="left" vertical="top" wrapText="1"/>
    </xf>
    <xf numFmtId="0" fontId="68" fillId="0" borderId="7" xfId="4" applyFont="1" applyBorder="1" applyAlignment="1">
      <alignment horizontal="left" vertical="top" wrapText="1"/>
    </xf>
    <xf numFmtId="0" fontId="68" fillId="0" borderId="0" xfId="4" applyFont="1" applyAlignment="1">
      <alignment horizontal="left" vertical="top" wrapText="1"/>
    </xf>
    <xf numFmtId="0" fontId="68" fillId="0" borderId="8" xfId="4" applyFont="1" applyBorder="1" applyAlignment="1">
      <alignment horizontal="left" vertical="top" wrapText="1"/>
    </xf>
    <xf numFmtId="0" fontId="68" fillId="0" borderId="9" xfId="4" applyFont="1" applyBorder="1" applyAlignment="1">
      <alignment horizontal="left" vertical="top" wrapText="1"/>
    </xf>
    <xf numFmtId="0" fontId="68" fillId="0" borderId="10" xfId="4" applyFont="1" applyBorder="1" applyAlignment="1">
      <alignment horizontal="left" vertical="top" wrapText="1"/>
    </xf>
    <xf numFmtId="0" fontId="68" fillId="0" borderId="11" xfId="4" applyFont="1" applyBorder="1" applyAlignment="1">
      <alignment horizontal="left" vertical="top" wrapText="1"/>
    </xf>
    <xf numFmtId="0" fontId="10" fillId="2" borderId="12" xfId="0" applyFont="1" applyFill="1" applyBorder="1" applyAlignment="1">
      <alignment horizontal="center" vertical="center" wrapText="1"/>
    </xf>
    <xf numFmtId="0" fontId="10" fillId="3" borderId="1"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3" xfId="0" applyFont="1" applyFill="1" applyBorder="1" applyAlignment="1">
      <alignment horizontal="left" vertical="top" wrapText="1"/>
    </xf>
    <xf numFmtId="0" fontId="10" fillId="2" borderId="1" xfId="0" applyFont="1" applyFill="1" applyBorder="1" applyAlignment="1">
      <alignment horizontal="left" vertical="center"/>
    </xf>
    <xf numFmtId="0" fontId="10" fillId="2" borderId="2" xfId="0" applyFont="1" applyFill="1" applyBorder="1" applyAlignment="1">
      <alignment horizontal="left" vertical="center"/>
    </xf>
    <xf numFmtId="0" fontId="10" fillId="2" borderId="3" xfId="0" applyFont="1" applyFill="1" applyBorder="1" applyAlignment="1">
      <alignment horizontal="left" vertical="center"/>
    </xf>
    <xf numFmtId="0" fontId="10" fillId="3" borderId="12" xfId="0" applyFont="1" applyFill="1" applyBorder="1" applyAlignment="1">
      <alignment horizontal="left" vertical="center"/>
    </xf>
    <xf numFmtId="0" fontId="10" fillId="3" borderId="12" xfId="0" applyFont="1" applyFill="1" applyBorder="1" applyAlignment="1">
      <alignment horizontal="left" vertical="center" shrinkToFit="1"/>
    </xf>
    <xf numFmtId="49" fontId="10" fillId="0" borderId="5" xfId="1" applyNumberFormat="1" applyFont="1" applyBorder="1" applyAlignment="1">
      <alignment horizontal="center" vertical="center" wrapText="1"/>
    </xf>
    <xf numFmtId="49" fontId="10" fillId="0" borderId="1" xfId="1" applyNumberFormat="1" applyFont="1" applyBorder="1" applyAlignment="1">
      <alignment horizontal="center" vertical="center" wrapText="1"/>
    </xf>
    <xf numFmtId="49" fontId="10" fillId="0" borderId="2" xfId="1"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6" fillId="2" borderId="12" xfId="0" applyFont="1" applyFill="1" applyBorder="1" applyAlignment="1">
      <alignment horizontal="left" vertical="top" wrapText="1"/>
    </xf>
    <xf numFmtId="0" fontId="10" fillId="0" borderId="4" xfId="0" applyFont="1" applyBorder="1" applyAlignment="1">
      <alignment horizontal="left" vertical="top" wrapText="1"/>
    </xf>
    <xf numFmtId="0" fontId="10" fillId="0" borderId="5" xfId="0" applyFont="1" applyBorder="1" applyAlignment="1">
      <alignment horizontal="left" vertical="top"/>
    </xf>
    <xf numFmtId="0" fontId="10" fillId="0" borderId="6" xfId="0" applyFont="1" applyBorder="1" applyAlignment="1">
      <alignment horizontal="left" vertical="top"/>
    </xf>
    <xf numFmtId="0" fontId="10" fillId="2" borderId="12" xfId="0" applyFont="1" applyFill="1" applyBorder="1" applyAlignment="1">
      <alignment horizontal="left" vertical="center" wrapText="1"/>
    </xf>
    <xf numFmtId="0" fontId="10" fillId="2" borderId="12" xfId="0" applyFont="1" applyFill="1" applyBorder="1" applyAlignment="1">
      <alignment horizontal="left" vertical="center"/>
    </xf>
    <xf numFmtId="0" fontId="10" fillId="2" borderId="4" xfId="0" applyFont="1" applyFill="1" applyBorder="1" applyAlignment="1">
      <alignment horizontal="left" vertical="top" wrapText="1"/>
    </xf>
    <xf numFmtId="0" fontId="10" fillId="2" borderId="5" xfId="0" applyFont="1" applyFill="1" applyBorder="1" applyAlignment="1">
      <alignment horizontal="left" vertical="top" wrapText="1"/>
    </xf>
    <xf numFmtId="0" fontId="10" fillId="2" borderId="6" xfId="0" applyFont="1" applyFill="1" applyBorder="1" applyAlignment="1">
      <alignment horizontal="left" vertical="top" wrapText="1"/>
    </xf>
    <xf numFmtId="0" fontId="10" fillId="2" borderId="9" xfId="0" applyFont="1" applyFill="1" applyBorder="1" applyAlignment="1">
      <alignment horizontal="left" vertical="top" wrapText="1"/>
    </xf>
    <xf numFmtId="0" fontId="10" fillId="2" borderId="10" xfId="0" applyFont="1" applyFill="1" applyBorder="1" applyAlignment="1">
      <alignment horizontal="left" vertical="top" wrapText="1"/>
    </xf>
    <xf numFmtId="0" fontId="10" fillId="2" borderId="11" xfId="0" applyFont="1" applyFill="1" applyBorder="1" applyAlignment="1">
      <alignment horizontal="left" vertical="top" wrapText="1"/>
    </xf>
    <xf numFmtId="0" fontId="10" fillId="0" borderId="12" xfId="0" applyFont="1" applyBorder="1" applyAlignment="1">
      <alignment horizontal="left" vertical="center" wrapText="1"/>
    </xf>
    <xf numFmtId="0" fontId="10" fillId="0" borderId="1" xfId="0" applyFont="1" applyBorder="1" applyAlignment="1">
      <alignment horizontal="left" vertical="top" wrapText="1"/>
    </xf>
    <xf numFmtId="0" fontId="10" fillId="0" borderId="2" xfId="0" applyFont="1" applyBorder="1" applyAlignment="1">
      <alignment horizontal="left" vertical="top"/>
    </xf>
    <xf numFmtId="0" fontId="10" fillId="0" borderId="3" xfId="0" applyFont="1" applyBorder="1" applyAlignment="1">
      <alignment horizontal="left" vertical="top"/>
    </xf>
    <xf numFmtId="0" fontId="30" fillId="2" borderId="12" xfId="0" applyFont="1" applyFill="1" applyBorder="1" applyAlignment="1">
      <alignment horizontal="left" vertical="center" wrapText="1"/>
    </xf>
    <xf numFmtId="0" fontId="6"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0" xfId="0" applyFont="1" applyFill="1" applyAlignment="1">
      <alignment horizontal="left" vertical="top" wrapText="1"/>
    </xf>
    <xf numFmtId="0" fontId="6" fillId="2" borderId="8"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10" xfId="0" applyFont="1" applyFill="1" applyBorder="1" applyAlignment="1">
      <alignment horizontal="left" vertical="top" wrapText="1"/>
    </xf>
    <xf numFmtId="0" fontId="6" fillId="2" borderId="11" xfId="0" applyFont="1" applyFill="1" applyBorder="1" applyAlignment="1">
      <alignment horizontal="left" vertical="top" wrapText="1"/>
    </xf>
    <xf numFmtId="0" fontId="10" fillId="0" borderId="25" xfId="0" applyFont="1" applyBorder="1" applyAlignment="1">
      <alignment horizontal="left" vertical="center" shrinkToFit="1"/>
    </xf>
    <xf numFmtId="0" fontId="10" fillId="0" borderId="21" xfId="0" applyFont="1" applyBorder="1" applyAlignment="1">
      <alignment horizontal="left" vertical="center" shrinkToFit="1"/>
    </xf>
    <xf numFmtId="0" fontId="10" fillId="0" borderId="22" xfId="0" applyFont="1" applyBorder="1" applyAlignment="1">
      <alignment horizontal="left" vertical="center" shrinkToFit="1"/>
    </xf>
    <xf numFmtId="0" fontId="10" fillId="0" borderId="24" xfId="0" applyFont="1" applyBorder="1" applyAlignment="1">
      <alignment horizontal="left" vertical="center" shrinkToFit="1"/>
    </xf>
    <xf numFmtId="0" fontId="10" fillId="0" borderId="18" xfId="0" applyFont="1" applyBorder="1" applyAlignment="1">
      <alignment horizontal="left" vertical="center" shrinkToFit="1"/>
    </xf>
    <xf numFmtId="0" fontId="10" fillId="0" borderId="19" xfId="0" applyFont="1" applyBorder="1" applyAlignment="1">
      <alignment horizontal="left" vertical="center" shrinkToFit="1"/>
    </xf>
    <xf numFmtId="0" fontId="10" fillId="2" borderId="1"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0" borderId="23" xfId="0" applyFont="1" applyBorder="1" applyAlignment="1">
      <alignment horizontal="left" vertical="center" shrinkToFit="1"/>
    </xf>
    <xf numFmtId="0" fontId="10" fillId="0" borderId="15" xfId="0" applyFont="1" applyBorder="1" applyAlignment="1">
      <alignment horizontal="left" vertical="center" shrinkToFit="1"/>
    </xf>
    <xf numFmtId="0" fontId="10" fillId="0" borderId="16" xfId="0" applyFont="1" applyBorder="1" applyAlignment="1">
      <alignment horizontal="left" vertical="center" shrinkToFi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2" borderId="6" xfId="0" applyFont="1" applyFill="1" applyBorder="1" applyAlignment="1">
      <alignment horizontal="left" vertical="center" wrapText="1"/>
    </xf>
    <xf numFmtId="58" fontId="10" fillId="4" borderId="7" xfId="0" applyNumberFormat="1" applyFont="1" applyFill="1" applyBorder="1" applyAlignment="1">
      <alignment horizontal="distributed" vertical="center"/>
    </xf>
    <xf numFmtId="58" fontId="10" fillId="4" borderId="0" xfId="0" applyNumberFormat="1" applyFont="1" applyFill="1" applyAlignment="1">
      <alignment horizontal="distributed" vertical="center"/>
    </xf>
    <xf numFmtId="0" fontId="10" fillId="2" borderId="7" xfId="0" applyFont="1" applyFill="1" applyBorder="1" applyAlignment="1">
      <alignment horizontal="left" vertical="top" wrapText="1"/>
    </xf>
    <xf numFmtId="0" fontId="10" fillId="2" borderId="0" xfId="0" applyFont="1" applyFill="1" applyAlignment="1">
      <alignment horizontal="left" vertical="top" wrapText="1"/>
    </xf>
    <xf numFmtId="0" fontId="10" fillId="5" borderId="5" xfId="0" applyFont="1" applyFill="1" applyBorder="1" applyAlignment="1">
      <alignment horizontal="left" vertical="center" wrapText="1"/>
    </xf>
    <xf numFmtId="0" fontId="10" fillId="5" borderId="6" xfId="0" applyFont="1" applyFill="1" applyBorder="1" applyAlignment="1">
      <alignment horizontal="left" vertical="center" wrapText="1"/>
    </xf>
    <xf numFmtId="0" fontId="10" fillId="5" borderId="0" xfId="0" applyFont="1" applyFill="1" applyAlignment="1">
      <alignment horizontal="left" vertical="center" wrapText="1"/>
    </xf>
    <xf numFmtId="0" fontId="10" fillId="5" borderId="8" xfId="0" applyFont="1" applyFill="1" applyBorder="1" applyAlignment="1">
      <alignment horizontal="left" vertical="center" wrapText="1"/>
    </xf>
    <xf numFmtId="0" fontId="10" fillId="5" borderId="10" xfId="0" applyFont="1" applyFill="1" applyBorder="1" applyAlignment="1">
      <alignment horizontal="left" vertical="center" wrapText="1"/>
    </xf>
    <xf numFmtId="0" fontId="10" fillId="5" borderId="11" xfId="0" applyFont="1" applyFill="1" applyBorder="1" applyAlignment="1">
      <alignment horizontal="left" vertical="center" wrapText="1"/>
    </xf>
    <xf numFmtId="0" fontId="16" fillId="0" borderId="0" xfId="0" applyFont="1" applyAlignment="1">
      <alignment horizontal="center" vertical="center"/>
    </xf>
    <xf numFmtId="0" fontId="10" fillId="0" borderId="1" xfId="0" applyFont="1" applyBorder="1" applyAlignment="1">
      <alignment horizontal="left"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3" borderId="12" xfId="0" applyFont="1" applyFill="1" applyBorder="1" applyAlignment="1">
      <alignment horizontal="center" vertical="center" wrapText="1"/>
    </xf>
    <xf numFmtId="0" fontId="10" fillId="3" borderId="12" xfId="0" applyFont="1" applyFill="1" applyBorder="1" applyAlignment="1">
      <alignment horizontal="left" vertical="center" wrapText="1"/>
    </xf>
    <xf numFmtId="0" fontId="10" fillId="8" borderId="1" xfId="0" applyFont="1" applyFill="1" applyBorder="1" applyAlignment="1">
      <alignment horizontal="left" vertical="center" wrapText="1"/>
    </xf>
    <xf numFmtId="0" fontId="10" fillId="8" borderId="2" xfId="0" applyFont="1" applyFill="1" applyBorder="1" applyAlignment="1">
      <alignment horizontal="left" vertical="center" wrapText="1"/>
    </xf>
    <xf numFmtId="0" fontId="10" fillId="8" borderId="3"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3" xfId="0" applyFont="1" applyFill="1" applyBorder="1" applyAlignment="1">
      <alignment horizontal="left" vertical="center" wrapText="1"/>
    </xf>
    <xf numFmtId="9" fontId="10" fillId="3" borderId="12" xfId="0" applyNumberFormat="1" applyFont="1" applyFill="1" applyBorder="1" applyAlignment="1">
      <alignment horizontal="center" vertical="center"/>
    </xf>
    <xf numFmtId="0" fontId="10" fillId="3" borderId="12" xfId="0" applyFont="1" applyFill="1" applyBorder="1" applyAlignment="1">
      <alignment horizontal="center" vertical="center"/>
    </xf>
    <xf numFmtId="0" fontId="10" fillId="2" borderId="12" xfId="0" applyFont="1" applyFill="1" applyBorder="1" applyAlignment="1">
      <alignment horizontal="center" vertical="center"/>
    </xf>
    <xf numFmtId="0" fontId="17" fillId="2" borderId="12" xfId="0" applyFont="1" applyFill="1" applyBorder="1" applyAlignment="1">
      <alignment horizontal="center" vertical="center"/>
    </xf>
    <xf numFmtId="0" fontId="17" fillId="2" borderId="12" xfId="0" applyFont="1" applyFill="1" applyBorder="1" applyAlignment="1">
      <alignment horizontal="center"/>
    </xf>
    <xf numFmtId="0" fontId="10" fillId="0" borderId="12" xfId="0" applyFont="1" applyBorder="1" applyAlignment="1">
      <alignment horizontal="center" vertical="center" wrapText="1"/>
    </xf>
    <xf numFmtId="0" fontId="10" fillId="0" borderId="1" xfId="0" applyFont="1" applyBorder="1" applyAlignment="1">
      <alignment horizontal="center" vertical="center" wrapText="1"/>
    </xf>
    <xf numFmtId="38" fontId="10" fillId="0" borderId="1" xfId="1" applyFont="1" applyBorder="1" applyAlignment="1">
      <alignment horizontal="right" vertical="center" wrapText="1"/>
    </xf>
    <xf numFmtId="38" fontId="10" fillId="0" borderId="2" xfId="1" applyFont="1" applyBorder="1" applyAlignment="1">
      <alignment horizontal="right" vertical="center" wrapText="1"/>
    </xf>
    <xf numFmtId="0" fontId="10" fillId="2" borderId="5" xfId="0" applyFont="1" applyFill="1" applyBorder="1" applyAlignment="1">
      <alignment horizontal="left" vertical="top"/>
    </xf>
    <xf numFmtId="0" fontId="10" fillId="2" borderId="6" xfId="0" applyFont="1" applyFill="1" applyBorder="1" applyAlignment="1">
      <alignment horizontal="left" vertical="top"/>
    </xf>
    <xf numFmtId="0" fontId="10" fillId="2" borderId="7" xfId="0" applyFont="1" applyFill="1" applyBorder="1" applyAlignment="1">
      <alignment horizontal="left" vertical="top"/>
    </xf>
    <xf numFmtId="0" fontId="10" fillId="2" borderId="0" xfId="0" applyFont="1" applyFill="1" applyAlignment="1">
      <alignment horizontal="left" vertical="top"/>
    </xf>
    <xf numFmtId="0" fontId="10" fillId="2" borderId="8" xfId="0" applyFont="1" applyFill="1" applyBorder="1" applyAlignment="1">
      <alignment horizontal="left" vertical="top"/>
    </xf>
    <xf numFmtId="0" fontId="10" fillId="2" borderId="9" xfId="0" applyFont="1" applyFill="1" applyBorder="1" applyAlignment="1">
      <alignment horizontal="left" vertical="top"/>
    </xf>
    <xf numFmtId="0" fontId="10" fillId="2" borderId="10" xfId="0" applyFont="1" applyFill="1" applyBorder="1" applyAlignment="1">
      <alignment horizontal="left" vertical="top"/>
    </xf>
    <xf numFmtId="0" fontId="10" fillId="2" borderId="11" xfId="0" applyFont="1" applyFill="1" applyBorder="1" applyAlignment="1">
      <alignment horizontal="left" vertical="top"/>
    </xf>
    <xf numFmtId="0" fontId="10" fillId="0" borderId="1" xfId="0" applyFont="1" applyBorder="1" applyAlignment="1">
      <alignment horizontal="right" vertical="center" wrapText="1"/>
    </xf>
    <xf numFmtId="0" fontId="10" fillId="0" borderId="2" xfId="0" applyFont="1" applyBorder="1" applyAlignment="1">
      <alignment horizontal="right" vertical="center" wrapText="1"/>
    </xf>
    <xf numFmtId="0" fontId="10" fillId="0" borderId="5" xfId="0" applyFont="1" applyBorder="1" applyAlignment="1">
      <alignment horizontal="center" vertical="center"/>
    </xf>
    <xf numFmtId="49" fontId="10" fillId="3" borderId="2" xfId="0" applyNumberFormat="1" applyFont="1" applyFill="1" applyBorder="1" applyAlignment="1">
      <alignment horizontal="center" vertical="center"/>
    </xf>
    <xf numFmtId="58" fontId="5" fillId="4" borderId="0" xfId="0" applyNumberFormat="1" applyFont="1" applyFill="1" applyAlignment="1">
      <alignment horizontal="distributed" vertical="center"/>
    </xf>
    <xf numFmtId="0" fontId="5" fillId="0" borderId="0" xfId="0" applyFont="1" applyAlignment="1">
      <alignment horizontal="distributed" vertical="center"/>
    </xf>
    <xf numFmtId="0" fontId="5" fillId="0" borderId="0" xfId="0" applyFont="1" applyAlignment="1">
      <alignment horizontal="left" vertical="center" wrapText="1" shrinkToFit="1"/>
    </xf>
    <xf numFmtId="0" fontId="5" fillId="3" borderId="0" xfId="0" applyFont="1" applyFill="1" applyAlignment="1">
      <alignment horizontal="left" vertical="center" wrapText="1" shrinkToFit="1"/>
    </xf>
    <xf numFmtId="49" fontId="10" fillId="0" borderId="5" xfId="0" applyNumberFormat="1" applyFont="1" applyBorder="1" applyAlignment="1">
      <alignment horizontal="center" vertical="center"/>
    </xf>
    <xf numFmtId="0" fontId="10" fillId="0" borderId="12" xfId="0" applyFont="1" applyBorder="1" applyAlignment="1">
      <alignment horizontal="left" vertical="center" shrinkToFit="1"/>
    </xf>
    <xf numFmtId="0" fontId="10" fillId="2" borderId="4" xfId="0" applyFont="1" applyFill="1" applyBorder="1" applyAlignment="1">
      <alignment horizontal="left" vertical="center" shrinkToFit="1"/>
    </xf>
    <xf numFmtId="0" fontId="10" fillId="2" borderId="5" xfId="0" applyFont="1" applyFill="1" applyBorder="1" applyAlignment="1">
      <alignment horizontal="left" vertical="center" shrinkToFit="1"/>
    </xf>
    <xf numFmtId="0" fontId="10" fillId="2" borderId="6" xfId="0" applyFont="1" applyFill="1" applyBorder="1" applyAlignment="1">
      <alignment horizontal="left" vertical="center" shrinkToFit="1"/>
    </xf>
    <xf numFmtId="0" fontId="10" fillId="0" borderId="1" xfId="0" applyFont="1" applyBorder="1" applyAlignment="1">
      <alignment horizontal="left" vertical="center" wrapText="1" shrinkToFit="1"/>
    </xf>
    <xf numFmtId="0" fontId="10" fillId="0" borderId="2" xfId="0" applyFont="1" applyBorder="1" applyAlignment="1">
      <alignment horizontal="left" vertical="center" wrapText="1" shrinkToFit="1"/>
    </xf>
    <xf numFmtId="0" fontId="10" fillId="0" borderId="3" xfId="0" applyFont="1" applyBorder="1" applyAlignment="1">
      <alignment horizontal="left" vertical="center" wrapText="1" shrinkToFit="1"/>
    </xf>
    <xf numFmtId="0" fontId="3" fillId="0" borderId="0" xfId="0" applyFont="1" applyAlignment="1">
      <alignment horizontal="left" vertical="center" wrapText="1"/>
    </xf>
    <xf numFmtId="0" fontId="37" fillId="0" borderId="0" xfId="0" applyFont="1" applyAlignment="1">
      <alignment horizontal="center" vertical="center"/>
    </xf>
    <xf numFmtId="0" fontId="5" fillId="0" borderId="0" xfId="0" applyFont="1" applyAlignment="1">
      <alignment horizontal="left" vertical="center" wrapText="1"/>
    </xf>
    <xf numFmtId="0" fontId="10" fillId="2" borderId="4" xfId="0" applyFont="1" applyFill="1" applyBorder="1" applyAlignment="1">
      <alignment horizontal="left" vertical="center"/>
    </xf>
    <xf numFmtId="0" fontId="10" fillId="2" borderId="5" xfId="0" applyFont="1" applyFill="1" applyBorder="1" applyAlignment="1">
      <alignment horizontal="left" vertical="center"/>
    </xf>
    <xf numFmtId="0" fontId="10" fillId="2" borderId="6" xfId="0" applyFont="1" applyFill="1" applyBorder="1" applyAlignment="1">
      <alignment horizontal="left" vertical="center"/>
    </xf>
    <xf numFmtId="0" fontId="10" fillId="0" borderId="4" xfId="0" applyFont="1" applyBorder="1" applyAlignment="1">
      <alignment horizontal="center" vertical="center"/>
    </xf>
    <xf numFmtId="176" fontId="5" fillId="7" borderId="0" xfId="0" applyNumberFormat="1" applyFont="1" applyFill="1" applyAlignment="1">
      <alignment horizontal="center" vertical="center"/>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49" fontId="11" fillId="0" borderId="1" xfId="2" applyNumberFormat="1" applyBorder="1" applyAlignment="1">
      <alignment horizontal="left" vertical="center" wrapText="1" shrinkToFit="1"/>
    </xf>
    <xf numFmtId="49" fontId="10" fillId="0" borderId="2" xfId="0" applyNumberFormat="1" applyFont="1" applyBorder="1" applyAlignment="1">
      <alignment horizontal="left" vertical="center" wrapText="1" shrinkToFit="1"/>
    </xf>
    <xf numFmtId="49" fontId="10" fillId="0" borderId="3" xfId="0" applyNumberFormat="1" applyFont="1" applyBorder="1" applyAlignment="1">
      <alignment horizontal="left" vertical="center" wrapText="1" shrinkToFit="1"/>
    </xf>
    <xf numFmtId="49" fontId="10" fillId="0" borderId="12" xfId="0" applyNumberFormat="1" applyFont="1" applyBorder="1" applyAlignment="1">
      <alignment horizontal="left" vertical="center" wrapText="1" shrinkToFit="1"/>
    </xf>
    <xf numFmtId="0" fontId="10" fillId="0" borderId="1" xfId="0" applyFont="1" applyBorder="1" applyAlignment="1">
      <alignment horizontal="left" vertical="top" wrapText="1" shrinkToFit="1"/>
    </xf>
    <xf numFmtId="0" fontId="10" fillId="0" borderId="2" xfId="0" applyFont="1" applyBorder="1" applyAlignment="1">
      <alignment horizontal="left" vertical="top" wrapText="1" shrinkToFit="1"/>
    </xf>
    <xf numFmtId="0" fontId="10" fillId="0" borderId="3" xfId="0" applyFont="1" applyBorder="1" applyAlignment="1">
      <alignment horizontal="left" vertical="top" wrapText="1" shrinkToFit="1"/>
    </xf>
    <xf numFmtId="0" fontId="13" fillId="0" borderId="4" xfId="4" applyBorder="1">
      <alignment vertical="center"/>
    </xf>
    <xf numFmtId="0" fontId="13" fillId="0" borderId="5" xfId="4" applyBorder="1">
      <alignment vertical="center"/>
    </xf>
    <xf numFmtId="0" fontId="13" fillId="0" borderId="6" xfId="4" applyBorder="1">
      <alignment vertical="center"/>
    </xf>
    <xf numFmtId="0" fontId="13" fillId="0" borderId="7" xfId="4" applyBorder="1">
      <alignment vertical="center"/>
    </xf>
    <xf numFmtId="0" fontId="13" fillId="0" borderId="0" xfId="4">
      <alignment vertical="center"/>
    </xf>
    <xf numFmtId="0" fontId="13" fillId="0" borderId="8" xfId="4" applyBorder="1">
      <alignment vertical="center"/>
    </xf>
    <xf numFmtId="0" fontId="13" fillId="0" borderId="9" xfId="4" applyBorder="1">
      <alignment vertical="center"/>
    </xf>
    <xf numFmtId="0" fontId="13" fillId="0" borderId="10" xfId="4" applyBorder="1">
      <alignment vertical="center"/>
    </xf>
    <xf numFmtId="0" fontId="13" fillId="0" borderId="11" xfId="4" applyBorder="1">
      <alignment vertical="center"/>
    </xf>
    <xf numFmtId="0" fontId="13" fillId="0" borderId="14" xfId="4" applyBorder="1" applyAlignment="1">
      <alignment vertical="center" shrinkToFit="1"/>
    </xf>
    <xf numFmtId="0" fontId="13" fillId="0" borderId="15" xfId="4" applyBorder="1" applyAlignment="1">
      <alignment vertical="center" shrinkToFit="1"/>
    </xf>
    <xf numFmtId="0" fontId="13" fillId="0" borderId="16" xfId="4" applyBorder="1" applyAlignment="1">
      <alignment vertical="center" shrinkToFit="1"/>
    </xf>
    <xf numFmtId="0" fontId="13" fillId="0" borderId="17" xfId="4" applyBorder="1" applyAlignment="1">
      <alignment vertical="center" shrinkToFit="1"/>
    </xf>
    <xf numFmtId="0" fontId="13" fillId="0" borderId="18" xfId="4" applyBorder="1" applyAlignment="1">
      <alignment vertical="center" shrinkToFit="1"/>
    </xf>
    <xf numFmtId="0" fontId="13" fillId="0" borderId="19" xfId="4" applyBorder="1" applyAlignment="1">
      <alignment vertical="center" shrinkToFit="1"/>
    </xf>
    <xf numFmtId="0" fontId="13" fillId="0" borderId="20" xfId="4" applyBorder="1" applyAlignment="1">
      <alignment vertical="center" shrinkToFit="1"/>
    </xf>
    <xf numFmtId="0" fontId="13" fillId="0" borderId="21" xfId="4" applyBorder="1" applyAlignment="1">
      <alignment vertical="center" shrinkToFit="1"/>
    </xf>
    <xf numFmtId="0" fontId="13" fillId="0" borderId="22" xfId="4" applyBorder="1" applyAlignment="1">
      <alignment vertical="center" shrinkToFit="1"/>
    </xf>
    <xf numFmtId="0" fontId="13" fillId="0" borderId="4" xfId="4" applyBorder="1" applyAlignment="1">
      <alignment horizontal="left" vertical="center"/>
    </xf>
    <xf numFmtId="0" fontId="13" fillId="0" borderId="5" xfId="4" applyBorder="1" applyAlignment="1">
      <alignment horizontal="left" vertical="center"/>
    </xf>
    <xf numFmtId="0" fontId="13" fillId="0" borderId="6" xfId="4" applyBorder="1" applyAlignment="1">
      <alignment horizontal="left" vertical="center"/>
    </xf>
    <xf numFmtId="0" fontId="13" fillId="0" borderId="9" xfId="4" applyBorder="1" applyAlignment="1">
      <alignment horizontal="left" vertical="center"/>
    </xf>
    <xf numFmtId="0" fontId="13" fillId="0" borderId="10" xfId="4" applyBorder="1" applyAlignment="1">
      <alignment horizontal="left" vertical="center"/>
    </xf>
    <xf numFmtId="0" fontId="13" fillId="0" borderId="11" xfId="4" applyBorder="1" applyAlignment="1">
      <alignment horizontal="left" vertical="center"/>
    </xf>
    <xf numFmtId="0" fontId="13" fillId="0" borderId="5" xfId="4" applyBorder="1" applyAlignment="1">
      <alignment vertical="center" shrinkToFit="1"/>
    </xf>
    <xf numFmtId="0" fontId="13" fillId="0" borderId="6" xfId="4" applyBorder="1" applyAlignment="1">
      <alignment vertical="center" shrinkToFit="1"/>
    </xf>
    <xf numFmtId="0" fontId="13" fillId="0" borderId="10" xfId="4" applyBorder="1" applyAlignment="1">
      <alignment vertical="center" shrinkToFit="1"/>
    </xf>
    <xf numFmtId="0" fontId="13" fillId="0" borderId="11" xfId="4" applyBorder="1" applyAlignment="1">
      <alignment vertical="center" shrinkToFit="1"/>
    </xf>
    <xf numFmtId="0" fontId="13" fillId="0" borderId="4" xfId="4" applyBorder="1" applyAlignment="1">
      <alignment horizontal="center" vertical="center" shrinkToFit="1"/>
    </xf>
    <xf numFmtId="0" fontId="13" fillId="0" borderId="5" xfId="4" applyBorder="1" applyAlignment="1">
      <alignment horizontal="center" vertical="center" shrinkToFit="1"/>
    </xf>
    <xf numFmtId="0" fontId="13" fillId="0" borderId="4" xfId="4" applyBorder="1" applyAlignment="1">
      <alignment vertical="center" shrinkToFit="1"/>
    </xf>
    <xf numFmtId="0" fontId="13" fillId="0" borderId="9" xfId="4" applyBorder="1" applyAlignment="1">
      <alignment vertical="center" shrinkToFit="1"/>
    </xf>
    <xf numFmtId="0" fontId="13" fillId="0" borderId="6" xfId="4" applyBorder="1" applyAlignment="1">
      <alignment horizontal="center" vertical="center" shrinkToFit="1"/>
    </xf>
    <xf numFmtId="0" fontId="13" fillId="0" borderId="9" xfId="4" applyBorder="1" applyAlignment="1">
      <alignment horizontal="center" vertical="center" shrinkToFit="1"/>
    </xf>
    <xf numFmtId="0" fontId="13" fillId="0" borderId="10" xfId="4" applyBorder="1" applyAlignment="1">
      <alignment horizontal="center" vertical="center" shrinkToFit="1"/>
    </xf>
    <xf numFmtId="0" fontId="13" fillId="0" borderId="11" xfId="4" applyBorder="1" applyAlignment="1">
      <alignment horizontal="center" vertical="center" shrinkToFit="1"/>
    </xf>
    <xf numFmtId="0" fontId="13" fillId="0" borderId="1" xfId="4" applyBorder="1">
      <alignment vertical="center"/>
    </xf>
    <xf numFmtId="0" fontId="13" fillId="0" borderId="2" xfId="4" applyBorder="1">
      <alignment vertical="center"/>
    </xf>
    <xf numFmtId="0" fontId="13" fillId="0" borderId="3" xfId="4" applyBorder="1">
      <alignment vertical="center"/>
    </xf>
    <xf numFmtId="0" fontId="13" fillId="0" borderId="2" xfId="4" applyBorder="1" applyAlignment="1">
      <alignment vertical="center" shrinkToFit="1"/>
    </xf>
    <xf numFmtId="0" fontId="13" fillId="0" borderId="3" xfId="4" applyBorder="1" applyAlignment="1">
      <alignment vertical="center" shrinkToFit="1"/>
    </xf>
    <xf numFmtId="38" fontId="13" fillId="0" borderId="1" xfId="5" applyFont="1" applyFill="1" applyBorder="1" applyAlignment="1">
      <alignment vertical="center" shrinkToFit="1"/>
    </xf>
    <xf numFmtId="38" fontId="13" fillId="0" borderId="2" xfId="5" applyFont="1" applyFill="1" applyBorder="1" applyAlignment="1">
      <alignment vertical="center" shrinkToFit="1"/>
    </xf>
    <xf numFmtId="0" fontId="32" fillId="0" borderId="0" xfId="4" applyFont="1" applyAlignment="1">
      <alignment horizontal="center" vertical="center"/>
    </xf>
    <xf numFmtId="0" fontId="19" fillId="0" borderId="12" xfId="4" applyFont="1" applyBorder="1" applyAlignment="1" applyProtection="1">
      <alignment horizontal="center" vertical="center" shrinkToFit="1"/>
      <protection locked="0"/>
    </xf>
    <xf numFmtId="0" fontId="13" fillId="0" borderId="0" xfId="4" applyAlignment="1">
      <alignment vertical="center" shrinkToFit="1"/>
    </xf>
    <xf numFmtId="0" fontId="20" fillId="0" borderId="74" xfId="0" applyFont="1" applyBorder="1" applyAlignment="1">
      <alignment horizontal="left" vertical="top" wrapText="1"/>
    </xf>
    <xf numFmtId="0" fontId="20" fillId="0" borderId="77" xfId="0" applyFont="1" applyBorder="1" applyAlignment="1">
      <alignment horizontal="left" vertical="top" wrapText="1"/>
    </xf>
    <xf numFmtId="0" fontId="20" fillId="0" borderId="80" xfId="0" applyFont="1" applyBorder="1" applyAlignment="1">
      <alignment horizontal="left" vertical="top" wrapText="1"/>
    </xf>
    <xf numFmtId="0" fontId="20" fillId="0" borderId="83" xfId="0" applyFont="1" applyBorder="1" applyAlignment="1">
      <alignment horizontal="left" vertical="top" wrapText="1"/>
    </xf>
    <xf numFmtId="0" fontId="20" fillId="0" borderId="86" xfId="0" applyFont="1" applyBorder="1" applyAlignment="1">
      <alignment horizontal="left" vertical="top" wrapText="1"/>
    </xf>
    <xf numFmtId="177" fontId="20" fillId="0" borderId="73" xfId="0" applyNumberFormat="1" applyFont="1" applyBorder="1" applyAlignment="1">
      <alignment horizontal="center" vertical="center" wrapText="1"/>
    </xf>
    <xf numFmtId="177" fontId="20" fillId="0" borderId="76" xfId="0" applyNumberFormat="1" applyFont="1" applyBorder="1" applyAlignment="1">
      <alignment horizontal="center" vertical="center" wrapText="1"/>
    </xf>
    <xf numFmtId="177" fontId="20" fillId="0" borderId="79" xfId="0" applyNumberFormat="1" applyFont="1" applyBorder="1" applyAlignment="1">
      <alignment horizontal="center" vertical="center" wrapText="1"/>
    </xf>
    <xf numFmtId="177" fontId="20" fillId="0" borderId="82" xfId="0" applyNumberFormat="1" applyFont="1" applyBorder="1" applyAlignment="1">
      <alignment horizontal="center" vertical="center" wrapText="1"/>
    </xf>
    <xf numFmtId="177" fontId="20" fillId="0" borderId="85" xfId="0" applyNumberFormat="1" applyFont="1" applyBorder="1" applyAlignment="1">
      <alignment horizontal="center" vertical="center" wrapText="1"/>
    </xf>
    <xf numFmtId="0" fontId="7" fillId="0" borderId="72" xfId="0" applyFont="1" applyBorder="1" applyAlignment="1">
      <alignment horizontal="center" vertical="center"/>
    </xf>
    <xf numFmtId="0" fontId="7" fillId="0" borderId="75" xfId="0" applyFont="1" applyBorder="1" applyAlignment="1">
      <alignment horizontal="center" vertical="center"/>
    </xf>
    <xf numFmtId="0" fontId="7" fillId="0" borderId="78" xfId="0" applyFont="1" applyBorder="1" applyAlignment="1">
      <alignment horizontal="center" vertical="center"/>
    </xf>
    <xf numFmtId="0" fontId="7" fillId="0" borderId="81" xfId="0" applyFont="1" applyBorder="1" applyAlignment="1">
      <alignment horizontal="center" vertical="center"/>
    </xf>
    <xf numFmtId="0" fontId="7" fillId="0" borderId="84" xfId="0" applyFont="1" applyBorder="1" applyAlignment="1">
      <alignment horizontal="center" vertical="center"/>
    </xf>
    <xf numFmtId="0" fontId="20" fillId="0" borderId="73" xfId="0" applyFont="1" applyBorder="1" applyAlignment="1">
      <alignment horizontal="left" vertical="center" wrapText="1"/>
    </xf>
    <xf numFmtId="0" fontId="20" fillId="0" borderId="76" xfId="0" applyFont="1" applyBorder="1" applyAlignment="1">
      <alignment horizontal="left" vertical="center" wrapText="1"/>
    </xf>
    <xf numFmtId="0" fontId="20" fillId="0" borderId="79" xfId="0" applyFont="1" applyBorder="1" applyAlignment="1">
      <alignment horizontal="left" vertical="center" wrapText="1"/>
    </xf>
    <xf numFmtId="0" fontId="20" fillId="0" borderId="82" xfId="0" applyFont="1" applyBorder="1" applyAlignment="1">
      <alignment horizontal="left" vertical="center" wrapText="1"/>
    </xf>
    <xf numFmtId="0" fontId="20" fillId="0" borderId="85" xfId="0" applyFont="1" applyBorder="1" applyAlignment="1">
      <alignment horizontal="left" vertical="center" wrapText="1"/>
    </xf>
    <xf numFmtId="0" fontId="28" fillId="0" borderId="0" xfId="0" applyFont="1" applyAlignment="1">
      <alignment horizontal="left" vertical="center"/>
    </xf>
    <xf numFmtId="0" fontId="48" fillId="0" borderId="68" xfId="0" applyFont="1" applyBorder="1" applyAlignment="1">
      <alignment horizontal="center" vertical="center" wrapText="1"/>
    </xf>
    <xf numFmtId="0" fontId="48" fillId="0" borderId="36" xfId="0" applyFont="1" applyBorder="1" applyAlignment="1">
      <alignment horizontal="center" vertical="center" wrapText="1"/>
    </xf>
    <xf numFmtId="0" fontId="48" fillId="0" borderId="69" xfId="0" applyFont="1" applyBorder="1" applyAlignment="1">
      <alignment horizontal="center" vertical="center" wrapText="1"/>
    </xf>
    <xf numFmtId="0" fontId="28" fillId="0" borderId="0" xfId="0" applyFont="1" applyAlignment="1">
      <alignment horizontal="left" vertical="center" wrapText="1"/>
    </xf>
    <xf numFmtId="0" fontId="42" fillId="0" borderId="59" xfId="0" applyFont="1" applyBorder="1" applyAlignment="1">
      <alignment horizontal="center" vertical="center" wrapText="1"/>
    </xf>
    <xf numFmtId="0" fontId="0" fillId="0" borderId="37" xfId="0" applyBorder="1" applyAlignment="1">
      <alignment horizontal="center" vertical="center"/>
    </xf>
    <xf numFmtId="0" fontId="0" fillId="0" borderId="44" xfId="0" applyBorder="1" applyAlignment="1">
      <alignment horizontal="center" vertical="center"/>
    </xf>
    <xf numFmtId="0" fontId="0" fillId="0" borderId="49" xfId="0" applyBorder="1" applyAlignment="1">
      <alignment horizontal="center" vertical="center"/>
    </xf>
    <xf numFmtId="0" fontId="0" fillId="0" borderId="38" xfId="0" applyBorder="1" applyAlignment="1" applyProtection="1">
      <alignment horizontal="center" vertical="center" wrapText="1"/>
      <protection locked="0"/>
    </xf>
    <xf numFmtId="0" fontId="0" fillId="0" borderId="33" xfId="0" applyBorder="1" applyAlignment="1" applyProtection="1">
      <alignment horizontal="center" vertical="center" wrapText="1"/>
      <protection locked="0"/>
    </xf>
    <xf numFmtId="0" fontId="0" fillId="0" borderId="66" xfId="0" applyBorder="1" applyAlignment="1" applyProtection="1">
      <alignment horizontal="center" vertical="center" wrapText="1"/>
      <protection locked="0"/>
    </xf>
    <xf numFmtId="0" fontId="27" fillId="7" borderId="62" xfId="0" applyFont="1" applyFill="1" applyBorder="1" applyAlignment="1">
      <alignment horizontal="center" vertical="center"/>
    </xf>
    <xf numFmtId="0" fontId="40" fillId="0" borderId="0" xfId="0" applyFont="1" applyAlignment="1">
      <alignment horizontal="center" vertical="center"/>
    </xf>
    <xf numFmtId="0" fontId="27" fillId="0" borderId="29" xfId="0" applyFont="1" applyBorder="1" applyAlignment="1">
      <alignment horizontal="center" vertical="center"/>
    </xf>
    <xf numFmtId="0" fontId="27" fillId="0" borderId="30" xfId="0" applyFont="1" applyBorder="1" applyAlignment="1">
      <alignment horizontal="center" vertical="center"/>
    </xf>
    <xf numFmtId="0" fontId="27" fillId="0" borderId="31" xfId="0" applyFont="1" applyBorder="1" applyAlignment="1">
      <alignment horizontal="center" vertical="center"/>
    </xf>
    <xf numFmtId="0" fontId="28" fillId="0" borderId="87" xfId="0" applyFont="1" applyBorder="1" applyAlignment="1">
      <alignment horizontal="left" vertical="center"/>
    </xf>
    <xf numFmtId="0" fontId="28" fillId="0" borderId="32" xfId="0" applyFont="1" applyBorder="1" applyAlignment="1">
      <alignment horizontal="left" vertical="center"/>
    </xf>
    <xf numFmtId="0" fontId="28" fillId="0" borderId="40" xfId="0" applyFont="1" applyBorder="1" applyAlignment="1">
      <alignment horizontal="left" vertical="center"/>
    </xf>
    <xf numFmtId="0" fontId="28" fillId="0" borderId="88" xfId="0" applyFont="1" applyBorder="1" applyAlignment="1">
      <alignment horizontal="left" vertical="center"/>
    </xf>
    <xf numFmtId="0" fontId="28" fillId="0" borderId="89" xfId="0" applyFont="1" applyBorder="1" applyAlignment="1">
      <alignment horizontal="left" vertical="center"/>
    </xf>
    <xf numFmtId="0" fontId="28" fillId="0" borderId="55" xfId="0" applyFont="1" applyBorder="1" applyAlignment="1">
      <alignment horizontal="left" vertical="center"/>
    </xf>
    <xf numFmtId="0" fontId="28" fillId="0" borderId="62" xfId="0" applyFont="1" applyBorder="1" applyAlignment="1">
      <alignment horizontal="left" vertical="center"/>
    </xf>
    <xf numFmtId="0" fontId="28" fillId="0" borderId="54" xfId="0" applyFont="1" applyBorder="1" applyAlignment="1">
      <alignment horizontal="left" vertical="center"/>
    </xf>
    <xf numFmtId="49" fontId="5" fillId="0" borderId="0" xfId="2" applyNumberFormat="1" applyFont="1" applyFill="1" applyAlignment="1">
      <alignment horizontal="left" vertical="center" shrinkToFit="1"/>
    </xf>
    <xf numFmtId="0" fontId="5" fillId="0" borderId="0" xfId="2" applyFont="1" applyFill="1" applyAlignment="1">
      <alignment horizontal="left" vertical="center" shrinkToFit="1"/>
    </xf>
    <xf numFmtId="58" fontId="10" fillId="0" borderId="0" xfId="0" applyNumberFormat="1" applyFont="1" applyAlignment="1">
      <alignment horizontal="distributed" vertical="center"/>
    </xf>
    <xf numFmtId="0" fontId="5" fillId="0" borderId="0" xfId="0" applyFont="1" applyAlignment="1">
      <alignment horizontal="left" vertical="center" shrinkToFit="1"/>
    </xf>
    <xf numFmtId="0" fontId="10" fillId="0" borderId="0" xfId="0" applyFont="1" applyAlignment="1">
      <alignment horizontal="center" vertic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left" vertical="top" wrapText="1"/>
    </xf>
    <xf numFmtId="0" fontId="5" fillId="0" borderId="0" xfId="0" applyFont="1" applyAlignment="1">
      <alignment horizontal="left" vertical="center"/>
    </xf>
    <xf numFmtId="38" fontId="5" fillId="0" borderId="0" xfId="1" applyFont="1" applyFill="1" applyAlignment="1">
      <alignment horizontal="right" vertical="center"/>
    </xf>
    <xf numFmtId="0" fontId="5" fillId="0" borderId="0" xfId="0" applyFont="1" applyAlignment="1">
      <alignment horizontal="center" vertical="center"/>
    </xf>
    <xf numFmtId="49" fontId="5" fillId="0" borderId="0" xfId="0" applyNumberFormat="1" applyFont="1" applyAlignment="1">
      <alignment horizontal="left" vertical="center" shrinkToFit="1"/>
    </xf>
    <xf numFmtId="38" fontId="0" fillId="9" borderId="1" xfId="1" applyFont="1" applyFill="1" applyBorder="1" applyAlignment="1">
      <alignment horizontal="center" vertical="center"/>
    </xf>
    <xf numFmtId="38" fontId="0" fillId="9" borderId="2" xfId="1" applyFont="1" applyFill="1" applyBorder="1" applyAlignment="1">
      <alignment horizontal="center" vertical="center"/>
    </xf>
    <xf numFmtId="38" fontId="0" fillId="9" borderId="3" xfId="1" applyFont="1" applyFill="1" applyBorder="1" applyAlignment="1">
      <alignment horizontal="center" vertical="center"/>
    </xf>
    <xf numFmtId="0" fontId="0" fillId="0" borderId="37" xfId="0" applyBorder="1" applyAlignment="1">
      <alignment horizontal="center" vertical="center" wrapText="1" shrinkToFit="1"/>
    </xf>
    <xf numFmtId="0" fontId="0" fillId="0" borderId="44" xfId="0" applyBorder="1" applyAlignment="1">
      <alignment horizontal="center" vertical="center" wrapText="1" shrinkToFit="1"/>
    </xf>
    <xf numFmtId="0" fontId="0" fillId="0" borderId="49" xfId="0" applyBorder="1" applyAlignment="1">
      <alignment horizontal="center" vertical="center" wrapText="1" shrinkToFit="1"/>
    </xf>
    <xf numFmtId="38" fontId="0" fillId="9" borderId="27" xfId="1" applyFont="1" applyFill="1" applyBorder="1" applyAlignment="1">
      <alignment horizontal="center" vertical="center"/>
    </xf>
    <xf numFmtId="38" fontId="0" fillId="9" borderId="28" xfId="1" applyFont="1" applyFill="1" applyBorder="1" applyAlignment="1">
      <alignment horizontal="center" vertical="center"/>
    </xf>
    <xf numFmtId="38" fontId="0" fillId="9" borderId="50" xfId="1" applyFont="1" applyFill="1" applyBorder="1" applyAlignment="1">
      <alignment horizontal="center" vertical="center"/>
    </xf>
    <xf numFmtId="0" fontId="0" fillId="0" borderId="62" xfId="0" applyBorder="1" applyAlignment="1">
      <alignment horizontal="center" vertical="center"/>
    </xf>
    <xf numFmtId="0" fontId="0" fillId="0" borderId="54"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38" fontId="0" fillId="9" borderId="37" xfId="1" applyFont="1" applyFill="1" applyBorder="1" applyAlignment="1">
      <alignment horizontal="center" vertical="center"/>
    </xf>
    <xf numFmtId="38" fontId="0" fillId="9" borderId="49" xfId="1" applyFont="1" applyFill="1" applyBorder="1" applyAlignment="1">
      <alignment horizontal="center" vertical="center"/>
    </xf>
    <xf numFmtId="38" fontId="0" fillId="0" borderId="1" xfId="1" applyFont="1" applyFill="1" applyBorder="1" applyAlignment="1">
      <alignment horizontal="center" vertical="center"/>
    </xf>
    <xf numFmtId="38" fontId="0" fillId="0" borderId="2" xfId="1" applyFont="1" applyFill="1" applyBorder="1" applyAlignment="1">
      <alignment horizontal="center" vertical="center"/>
    </xf>
    <xf numFmtId="38" fontId="0" fillId="0" borderId="3" xfId="1" applyFont="1" applyFill="1" applyBorder="1" applyAlignment="1">
      <alignment horizontal="center" vertical="center"/>
    </xf>
    <xf numFmtId="0" fontId="0" fillId="0" borderId="29" xfId="0" applyBorder="1" applyAlignment="1">
      <alignment horizontal="center" vertical="center" wrapText="1"/>
    </xf>
    <xf numFmtId="0" fontId="0" fillId="0" borderId="31" xfId="0" applyBorder="1" applyAlignment="1">
      <alignment horizontal="center" vertical="center" wrapText="1"/>
    </xf>
    <xf numFmtId="0" fontId="0" fillId="0" borderId="37" xfId="0" applyBorder="1" applyAlignment="1">
      <alignment horizontal="left" vertical="center" wrapText="1" shrinkToFit="1"/>
    </xf>
    <xf numFmtId="0" fontId="0" fillId="0" borderId="44" xfId="0" applyBorder="1" applyAlignment="1">
      <alignment horizontal="left" vertical="center" wrapText="1" shrinkToFit="1"/>
    </xf>
    <xf numFmtId="0" fontId="0" fillId="0" borderId="49" xfId="0" applyBorder="1" applyAlignment="1">
      <alignment horizontal="left" vertical="center" wrapText="1" shrinkToFit="1"/>
    </xf>
    <xf numFmtId="38" fontId="0" fillId="9" borderId="5" xfId="1" applyFont="1" applyFill="1" applyBorder="1" applyAlignment="1">
      <alignment horizontal="center" vertical="center"/>
    </xf>
    <xf numFmtId="38" fontId="0" fillId="9" borderId="6" xfId="1" applyFont="1" applyFill="1" applyBorder="1" applyAlignment="1">
      <alignment horizontal="center" vertical="center"/>
    </xf>
    <xf numFmtId="0" fontId="28" fillId="0" borderId="29" xfId="0" applyFont="1" applyBorder="1" applyAlignment="1">
      <alignment horizontal="center" vertical="center"/>
    </xf>
    <xf numFmtId="0" fontId="28" fillId="0" borderId="31" xfId="0" applyFont="1" applyBorder="1" applyAlignment="1">
      <alignment horizontal="center" vertical="center"/>
    </xf>
    <xf numFmtId="38" fontId="0" fillId="4" borderId="32" xfId="1" applyFont="1" applyFill="1" applyBorder="1" applyAlignment="1">
      <alignment horizontal="left" vertical="center"/>
    </xf>
    <xf numFmtId="0" fontId="36" fillId="0" borderId="7" xfId="0" applyFont="1" applyBorder="1" applyAlignment="1">
      <alignment horizontal="left" vertical="center" wrapText="1"/>
    </xf>
    <xf numFmtId="0" fontId="36" fillId="0" borderId="0" xfId="0" applyFont="1" applyAlignment="1">
      <alignment horizontal="left" vertical="center" wrapText="1"/>
    </xf>
    <xf numFmtId="0" fontId="36" fillId="0" borderId="8" xfId="0" applyFont="1" applyBorder="1" applyAlignment="1">
      <alignment horizontal="left" vertical="center" wrapText="1"/>
    </xf>
    <xf numFmtId="0" fontId="36" fillId="0" borderId="9" xfId="0" applyFont="1" applyBorder="1" applyAlignment="1">
      <alignment horizontal="right" vertical="center" wrapText="1" indent="1"/>
    </xf>
    <xf numFmtId="0" fontId="36" fillId="0" borderId="10" xfId="0" applyFont="1" applyBorder="1" applyAlignment="1">
      <alignment horizontal="right" vertical="center" wrapText="1" indent="1"/>
    </xf>
    <xf numFmtId="0" fontId="36" fillId="0" borderId="11" xfId="0" applyFont="1" applyBorder="1" applyAlignment="1">
      <alignment horizontal="right" vertical="center" wrapText="1" indent="1"/>
    </xf>
    <xf numFmtId="0" fontId="36" fillId="2" borderId="12" xfId="0" applyFont="1" applyFill="1" applyBorder="1" applyAlignment="1">
      <alignment horizontal="center" vertical="center" wrapText="1"/>
    </xf>
    <xf numFmtId="0" fontId="36" fillId="2" borderId="1" xfId="0" applyFont="1" applyFill="1" applyBorder="1" applyAlignment="1">
      <alignment horizontal="center" vertical="center" wrapText="1"/>
    </xf>
    <xf numFmtId="0" fontId="36" fillId="2" borderId="3" xfId="0" applyFont="1" applyFill="1" applyBorder="1" applyAlignment="1">
      <alignment horizontal="center" vertical="center" wrapText="1"/>
    </xf>
    <xf numFmtId="0" fontId="102" fillId="0" borderId="0" xfId="0" applyFont="1" applyAlignment="1">
      <alignment horizontal="center" vertical="center"/>
    </xf>
    <xf numFmtId="0" fontId="36" fillId="2" borderId="1" xfId="0" applyFont="1" applyFill="1" applyBorder="1" applyAlignment="1">
      <alignment horizontal="center" vertical="center"/>
    </xf>
    <xf numFmtId="0" fontId="36" fillId="2" borderId="2" xfId="0" applyFont="1" applyFill="1" applyBorder="1" applyAlignment="1">
      <alignment horizontal="center" vertical="center"/>
    </xf>
    <xf numFmtId="0" fontId="36" fillId="2" borderId="3" xfId="0" applyFont="1" applyFill="1" applyBorder="1" applyAlignment="1">
      <alignment horizontal="center" vertical="center"/>
    </xf>
    <xf numFmtId="0" fontId="81" fillId="11" borderId="5" xfId="0" applyFont="1" applyFill="1" applyBorder="1" applyAlignment="1">
      <alignment horizontal="center" vertical="center"/>
    </xf>
    <xf numFmtId="0" fontId="81" fillId="11" borderId="6" xfId="0" applyFont="1" applyFill="1" applyBorder="1" applyAlignment="1">
      <alignment horizontal="center" vertical="center"/>
    </xf>
    <xf numFmtId="0" fontId="81" fillId="11" borderId="0" xfId="0" applyFont="1" applyFill="1" applyAlignment="1">
      <alignment horizontal="left" vertical="top" wrapText="1"/>
    </xf>
    <xf numFmtId="0" fontId="81" fillId="11" borderId="8" xfId="0" applyFont="1" applyFill="1" applyBorder="1" applyAlignment="1">
      <alignment horizontal="left" vertical="top" wrapText="1"/>
    </xf>
    <xf numFmtId="0" fontId="81" fillId="11" borderId="0" xfId="0" applyFont="1" applyFill="1" applyAlignment="1">
      <alignment horizontal="left" vertical="center"/>
    </xf>
    <xf numFmtId="0" fontId="81" fillId="11" borderId="8" xfId="0" applyFont="1" applyFill="1" applyBorder="1" applyAlignment="1">
      <alignment horizontal="left" vertical="center"/>
    </xf>
    <xf numFmtId="0" fontId="81" fillId="11" borderId="1" xfId="0" applyFont="1" applyFill="1" applyBorder="1" applyAlignment="1">
      <alignment horizontal="center" vertical="center"/>
    </xf>
    <xf numFmtId="0" fontId="81" fillId="11" borderId="3" xfId="0" applyFont="1" applyFill="1" applyBorder="1" applyAlignment="1">
      <alignment horizontal="center" vertical="center"/>
    </xf>
    <xf numFmtId="0" fontId="81" fillId="11" borderId="2" xfId="0" applyFont="1" applyFill="1" applyBorder="1" applyAlignment="1">
      <alignment horizontal="center" vertical="center"/>
    </xf>
    <xf numFmtId="0" fontId="17" fillId="11" borderId="1" xfId="0" applyFont="1" applyFill="1" applyBorder="1" applyAlignment="1">
      <alignment horizontal="center" vertical="center"/>
    </xf>
    <xf numFmtId="0" fontId="17" fillId="11" borderId="2" xfId="0" applyFont="1" applyFill="1" applyBorder="1" applyAlignment="1">
      <alignment horizontal="center" vertical="center"/>
    </xf>
    <xf numFmtId="0" fontId="17" fillId="11" borderId="3" xfId="0" applyFont="1" applyFill="1" applyBorder="1" applyAlignment="1">
      <alignment horizontal="center" vertical="center"/>
    </xf>
    <xf numFmtId="0" fontId="81" fillId="11" borderId="4" xfId="0" applyFont="1" applyFill="1" applyBorder="1" applyAlignment="1">
      <alignment horizontal="center" vertical="center"/>
    </xf>
    <xf numFmtId="0" fontId="81" fillId="11" borderId="9" xfId="0" applyFont="1" applyFill="1" applyBorder="1" applyAlignment="1">
      <alignment horizontal="center" vertical="center"/>
    </xf>
    <xf numFmtId="0" fontId="81" fillId="11" borderId="11" xfId="0" applyFont="1" applyFill="1" applyBorder="1" applyAlignment="1">
      <alignment horizontal="center" vertical="center"/>
    </xf>
    <xf numFmtId="20" fontId="81" fillId="11" borderId="4" xfId="0" applyNumberFormat="1" applyFont="1" applyFill="1" applyBorder="1" applyAlignment="1">
      <alignment horizontal="left" vertical="center"/>
    </xf>
    <xf numFmtId="20" fontId="81" fillId="11" borderId="5" xfId="0" applyNumberFormat="1" applyFont="1" applyFill="1" applyBorder="1" applyAlignment="1">
      <alignment horizontal="left" vertical="center"/>
    </xf>
    <xf numFmtId="20" fontId="81" fillId="11" borderId="6" xfId="0" applyNumberFormat="1" applyFont="1" applyFill="1" applyBorder="1" applyAlignment="1">
      <alignment horizontal="left" vertical="center"/>
    </xf>
    <xf numFmtId="0" fontId="81" fillId="11" borderId="10" xfId="0" applyFont="1" applyFill="1" applyBorder="1" applyAlignment="1">
      <alignment horizontal="left" vertical="center" wrapText="1"/>
    </xf>
    <xf numFmtId="0" fontId="81" fillId="11" borderId="10" xfId="0" applyFont="1" applyFill="1" applyBorder="1" applyAlignment="1">
      <alignment horizontal="left" vertical="center"/>
    </xf>
    <xf numFmtId="0" fontId="81" fillId="11" borderId="11" xfId="0" applyFont="1" applyFill="1" applyBorder="1" applyAlignment="1">
      <alignment horizontal="left" vertical="center"/>
    </xf>
    <xf numFmtId="0" fontId="10" fillId="11" borderId="4" xfId="0" applyFont="1" applyFill="1" applyBorder="1" applyAlignment="1">
      <alignment horizontal="left" vertical="top" wrapText="1"/>
    </xf>
    <xf numFmtId="0" fontId="10" fillId="11" borderId="6" xfId="0" applyFont="1" applyFill="1" applyBorder="1" applyAlignment="1">
      <alignment horizontal="left" vertical="top" wrapText="1"/>
    </xf>
    <xf numFmtId="0" fontId="10" fillId="11" borderId="7" xfId="0" applyFont="1" applyFill="1" applyBorder="1" applyAlignment="1">
      <alignment horizontal="left" vertical="top" wrapText="1"/>
    </xf>
    <xf numFmtId="0" fontId="10" fillId="11" borderId="8" xfId="0" applyFont="1" applyFill="1" applyBorder="1" applyAlignment="1">
      <alignment horizontal="left" vertical="top" wrapText="1"/>
    </xf>
    <xf numFmtId="0" fontId="10" fillId="11" borderId="9" xfId="0" applyFont="1" applyFill="1" applyBorder="1" applyAlignment="1">
      <alignment horizontal="left" vertical="top" wrapText="1"/>
    </xf>
    <xf numFmtId="0" fontId="10" fillId="11" borderId="11" xfId="0" applyFont="1" applyFill="1" applyBorder="1" applyAlignment="1">
      <alignment horizontal="left" vertical="top" wrapText="1"/>
    </xf>
    <xf numFmtId="0" fontId="10" fillId="11" borderId="4" xfId="0" applyFont="1" applyFill="1" applyBorder="1" applyAlignment="1">
      <alignment horizontal="center" vertical="center"/>
    </xf>
    <xf numFmtId="0" fontId="10" fillId="11" borderId="5" xfId="0" applyFont="1" applyFill="1" applyBorder="1" applyAlignment="1">
      <alignment horizontal="center" vertical="center"/>
    </xf>
    <xf numFmtId="0" fontId="10" fillId="11" borderId="6" xfId="0" applyFont="1" applyFill="1" applyBorder="1" applyAlignment="1">
      <alignment horizontal="center" vertical="center"/>
    </xf>
    <xf numFmtId="0" fontId="10" fillId="11" borderId="7" xfId="0" applyFont="1" applyFill="1" applyBorder="1" applyAlignment="1">
      <alignment horizontal="center" vertical="center"/>
    </xf>
    <xf numFmtId="0" fontId="10" fillId="11" borderId="0" xfId="0" applyFont="1" applyFill="1" applyAlignment="1">
      <alignment horizontal="center" vertical="center"/>
    </xf>
    <xf numFmtId="0" fontId="10" fillId="11" borderId="8" xfId="0" applyFont="1" applyFill="1" applyBorder="1" applyAlignment="1">
      <alignment horizontal="center" vertical="center"/>
    </xf>
    <xf numFmtId="0" fontId="10" fillId="11" borderId="9" xfId="0" applyFont="1" applyFill="1" applyBorder="1" applyAlignment="1">
      <alignment horizontal="center" vertical="center"/>
    </xf>
    <xf numFmtId="0" fontId="10" fillId="11" borderId="10" xfId="0" applyFont="1" applyFill="1" applyBorder="1" applyAlignment="1">
      <alignment horizontal="center" vertical="center"/>
    </xf>
    <xf numFmtId="0" fontId="10" fillId="11" borderId="11" xfId="0" applyFont="1" applyFill="1" applyBorder="1" applyAlignment="1">
      <alignment horizontal="center" vertical="center"/>
    </xf>
    <xf numFmtId="0" fontId="81" fillId="11" borderId="26" xfId="0" applyFont="1" applyFill="1" applyBorder="1" applyAlignment="1">
      <alignment horizontal="left" vertical="center" wrapText="1"/>
    </xf>
    <xf numFmtId="0" fontId="82" fillId="0" borderId="33" xfId="0" applyFont="1" applyBorder="1" applyAlignment="1">
      <alignment horizontal="left" vertical="center" wrapText="1"/>
    </xf>
    <xf numFmtId="0" fontId="82" fillId="0" borderId="13" xfId="0" applyFont="1" applyBorder="1" applyAlignment="1">
      <alignment horizontal="left" vertical="center" wrapText="1"/>
    </xf>
    <xf numFmtId="0" fontId="17" fillId="11" borderId="14" xfId="0" applyFont="1" applyFill="1" applyBorder="1" applyAlignment="1">
      <alignment horizontal="center" vertical="center"/>
    </xf>
    <xf numFmtId="0" fontId="17" fillId="11" borderId="15" xfId="0" applyFont="1" applyFill="1" applyBorder="1" applyAlignment="1">
      <alignment horizontal="center" vertical="center"/>
    </xf>
    <xf numFmtId="0" fontId="17" fillId="11" borderId="16" xfId="0" applyFont="1" applyFill="1" applyBorder="1" applyAlignment="1">
      <alignment horizontal="center" vertical="center"/>
    </xf>
    <xf numFmtId="0" fontId="81" fillId="11" borderId="8" xfId="0" applyFont="1" applyFill="1" applyBorder="1" applyAlignment="1">
      <alignment horizontal="center" vertical="center"/>
    </xf>
    <xf numFmtId="0" fontId="81" fillId="11" borderId="0" xfId="0" applyFont="1" applyFill="1" applyAlignment="1">
      <alignment horizontal="center" vertical="center"/>
    </xf>
    <xf numFmtId="0" fontId="81" fillId="11" borderId="26" xfId="0" applyFont="1" applyFill="1" applyBorder="1" applyAlignment="1">
      <alignment horizontal="left" vertical="top" wrapText="1"/>
    </xf>
    <xf numFmtId="0" fontId="81" fillId="11" borderId="33" xfId="0" applyFont="1" applyFill="1" applyBorder="1" applyAlignment="1">
      <alignment horizontal="left" vertical="top"/>
    </xf>
    <xf numFmtId="0" fontId="81" fillId="11" borderId="13" xfId="0" applyFont="1" applyFill="1" applyBorder="1" applyAlignment="1">
      <alignment horizontal="left" vertical="top"/>
    </xf>
    <xf numFmtId="0" fontId="17" fillId="11" borderId="4" xfId="0" applyFont="1" applyFill="1" applyBorder="1" applyAlignment="1">
      <alignment horizontal="center" vertical="center"/>
    </xf>
    <xf numFmtId="0" fontId="17" fillId="11" borderId="5" xfId="0" applyFont="1" applyFill="1" applyBorder="1" applyAlignment="1">
      <alignment horizontal="center" vertical="center"/>
    </xf>
    <xf numFmtId="0" fontId="17" fillId="11" borderId="6" xfId="0" applyFont="1" applyFill="1" applyBorder="1" applyAlignment="1">
      <alignment horizontal="center" vertical="center"/>
    </xf>
    <xf numFmtId="0" fontId="17" fillId="11" borderId="7" xfId="0" applyFont="1" applyFill="1" applyBorder="1" applyAlignment="1">
      <alignment horizontal="center" vertical="center"/>
    </xf>
    <xf numFmtId="0" fontId="17" fillId="11" borderId="0" xfId="0" applyFont="1" applyFill="1" applyAlignment="1">
      <alignment horizontal="center" vertical="center"/>
    </xf>
    <xf numFmtId="0" fontId="17" fillId="11" borderId="8" xfId="0" applyFont="1" applyFill="1" applyBorder="1" applyAlignment="1">
      <alignment horizontal="center" vertical="center"/>
    </xf>
    <xf numFmtId="0" fontId="17" fillId="11" borderId="9" xfId="0" applyFont="1" applyFill="1" applyBorder="1" applyAlignment="1">
      <alignment horizontal="center" vertical="center"/>
    </xf>
    <xf numFmtId="0" fontId="17" fillId="11" borderId="10" xfId="0" applyFont="1" applyFill="1" applyBorder="1" applyAlignment="1">
      <alignment horizontal="center" vertical="center"/>
    </xf>
    <xf numFmtId="0" fontId="17" fillId="11" borderId="11" xfId="0" applyFont="1" applyFill="1" applyBorder="1" applyAlignment="1">
      <alignment horizontal="center" vertical="center"/>
    </xf>
    <xf numFmtId="0" fontId="81" fillId="11" borderId="4" xfId="0" applyFont="1" applyFill="1" applyBorder="1" applyAlignment="1">
      <alignment horizontal="left" vertical="center"/>
    </xf>
    <xf numFmtId="0" fontId="81" fillId="11" borderId="5" xfId="0" applyFont="1" applyFill="1" applyBorder="1" applyAlignment="1">
      <alignment horizontal="left" vertical="center"/>
    </xf>
    <xf numFmtId="0" fontId="10" fillId="11" borderId="14" xfId="0" applyFont="1" applyFill="1" applyBorder="1" applyAlignment="1">
      <alignment horizontal="center" vertical="center" shrinkToFit="1"/>
    </xf>
    <xf numFmtId="0" fontId="10" fillId="11" borderId="15" xfId="0" applyFont="1" applyFill="1" applyBorder="1" applyAlignment="1">
      <alignment horizontal="center" vertical="center" shrinkToFit="1"/>
    </xf>
    <xf numFmtId="0" fontId="10" fillId="11" borderId="16" xfId="0" applyFont="1" applyFill="1" applyBorder="1" applyAlignment="1">
      <alignment horizontal="center" vertical="center" shrinkToFit="1"/>
    </xf>
    <xf numFmtId="0" fontId="79" fillId="11" borderId="0" xfId="0" applyFont="1" applyFill="1" applyAlignment="1">
      <alignment horizontal="center" vertical="center"/>
    </xf>
    <xf numFmtId="0" fontId="81" fillId="11" borderId="4" xfId="0" applyFont="1" applyFill="1" applyBorder="1" applyAlignment="1">
      <alignment horizontal="center"/>
    </xf>
    <xf numFmtId="0" fontId="81" fillId="11" borderId="6" xfId="0" applyFont="1" applyFill="1" applyBorder="1" applyAlignment="1">
      <alignment horizontal="center"/>
    </xf>
    <xf numFmtId="0" fontId="81" fillId="11" borderId="7" xfId="0" applyFont="1" applyFill="1" applyBorder="1" applyAlignment="1">
      <alignment horizontal="center" vertical="center"/>
    </xf>
    <xf numFmtId="0" fontId="10" fillId="11" borderId="105" xfId="0" applyFont="1" applyFill="1" applyBorder="1" applyAlignment="1">
      <alignment horizontal="center" vertical="center"/>
    </xf>
    <xf numFmtId="0" fontId="17" fillId="11" borderId="14" xfId="0" applyFont="1" applyFill="1" applyBorder="1" applyAlignment="1">
      <alignment horizontal="center" vertical="center" shrinkToFit="1"/>
    </xf>
    <xf numFmtId="0" fontId="17" fillId="11" borderId="15" xfId="0" applyFont="1" applyFill="1" applyBorder="1" applyAlignment="1">
      <alignment horizontal="center" vertical="center" shrinkToFit="1"/>
    </xf>
    <xf numFmtId="0" fontId="17" fillId="11" borderId="16" xfId="0" applyFont="1" applyFill="1" applyBorder="1" applyAlignment="1">
      <alignment horizontal="center" vertical="center" shrinkToFit="1"/>
    </xf>
    <xf numFmtId="0" fontId="10" fillId="11" borderId="104" xfId="0" applyFont="1" applyFill="1" applyBorder="1" applyAlignment="1">
      <alignment horizontal="center" vertical="center"/>
    </xf>
    <xf numFmtId="0" fontId="10" fillId="11" borderId="106" xfId="0" applyFont="1" applyFill="1" applyBorder="1" applyAlignment="1">
      <alignment horizontal="center" vertical="center"/>
    </xf>
    <xf numFmtId="0" fontId="6" fillId="3" borderId="0" xfId="0" applyFont="1" applyFill="1" applyAlignment="1">
      <alignment horizontal="center" vertical="center"/>
    </xf>
    <xf numFmtId="0" fontId="80" fillId="3" borderId="4" xfId="0" applyFont="1" applyFill="1" applyBorder="1" applyAlignment="1">
      <alignment horizontal="center" vertical="top"/>
    </xf>
    <xf numFmtId="0" fontId="10" fillId="3" borderId="5"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10" fillId="3" borderId="0" xfId="0" applyFont="1" applyFill="1" applyAlignment="1">
      <alignment horizontal="center" vertical="top"/>
    </xf>
    <xf numFmtId="0" fontId="10" fillId="3" borderId="8" xfId="0" applyFont="1" applyFill="1" applyBorder="1" applyAlignment="1">
      <alignment horizontal="center" vertical="top"/>
    </xf>
    <xf numFmtId="0" fontId="10" fillId="3" borderId="9" xfId="0" applyFont="1" applyFill="1" applyBorder="1" applyAlignment="1">
      <alignment horizontal="center" vertical="top"/>
    </xf>
    <xf numFmtId="0" fontId="10" fillId="3" borderId="10" xfId="0" applyFont="1" applyFill="1" applyBorder="1" applyAlignment="1">
      <alignment horizontal="center" vertical="top"/>
    </xf>
    <xf numFmtId="0" fontId="10" fillId="3" borderId="11" xfId="0" applyFont="1" applyFill="1" applyBorder="1" applyAlignment="1">
      <alignment horizontal="center" vertical="top"/>
    </xf>
    <xf numFmtId="0" fontId="81" fillId="11" borderId="0" xfId="0" applyFont="1" applyFill="1" applyAlignment="1">
      <alignment horizontal="center" vertical="center" shrinkToFit="1"/>
    </xf>
    <xf numFmtId="0" fontId="81" fillId="11" borderId="12" xfId="0" applyFont="1" applyFill="1" applyBorder="1" applyAlignment="1">
      <alignment horizontal="center" vertical="center"/>
    </xf>
    <xf numFmtId="0" fontId="10" fillId="11" borderId="1" xfId="0" applyFont="1" applyFill="1" applyBorder="1" applyAlignment="1">
      <alignment horizontal="center" vertical="center"/>
    </xf>
    <xf numFmtId="0" fontId="10" fillId="11" borderId="3" xfId="0" applyFont="1" applyFill="1" applyBorder="1" applyAlignment="1">
      <alignment horizontal="center" vertical="center"/>
    </xf>
    <xf numFmtId="49" fontId="10" fillId="11" borderId="1" xfId="0" applyNumberFormat="1" applyFont="1" applyFill="1" applyBorder="1" applyAlignment="1">
      <alignment horizontal="center" vertical="center"/>
    </xf>
    <xf numFmtId="0" fontId="10" fillId="11" borderId="2" xfId="0" applyFont="1" applyFill="1" applyBorder="1" applyAlignment="1">
      <alignment horizontal="center" vertical="center"/>
    </xf>
    <xf numFmtId="0" fontId="10" fillId="11" borderId="14" xfId="0" applyFont="1" applyFill="1" applyBorder="1" applyAlignment="1">
      <alignment horizontal="center" vertical="center"/>
    </xf>
    <xf numFmtId="0" fontId="10" fillId="11" borderId="15" xfId="0" applyFont="1" applyFill="1" applyBorder="1" applyAlignment="1">
      <alignment horizontal="center" vertical="center"/>
    </xf>
    <xf numFmtId="0" fontId="10" fillId="11" borderId="16" xfId="0" applyFont="1" applyFill="1" applyBorder="1" applyAlignment="1">
      <alignment horizontal="center" vertical="center"/>
    </xf>
    <xf numFmtId="0" fontId="10" fillId="11" borderId="107" xfId="0" applyFont="1" applyFill="1" applyBorder="1" applyAlignment="1">
      <alignment horizontal="center" vertical="center"/>
    </xf>
    <xf numFmtId="0" fontId="10" fillId="11" borderId="108" xfId="0" applyFont="1" applyFill="1" applyBorder="1" applyAlignment="1">
      <alignment horizontal="center" vertical="center"/>
    </xf>
    <xf numFmtId="0" fontId="10" fillId="11" borderId="109" xfId="0" applyFont="1" applyFill="1" applyBorder="1" applyAlignment="1">
      <alignment horizontal="center" vertical="center"/>
    </xf>
    <xf numFmtId="0" fontId="10" fillId="11" borderId="17" xfId="0" applyFont="1" applyFill="1" applyBorder="1" applyAlignment="1">
      <alignment horizontal="center" vertical="center"/>
    </xf>
    <xf numFmtId="0" fontId="10" fillId="11" borderId="18" xfId="0" applyFont="1" applyFill="1" applyBorder="1" applyAlignment="1">
      <alignment horizontal="center" vertical="center"/>
    </xf>
    <xf numFmtId="0" fontId="10" fillId="11" borderId="19" xfId="0" applyFont="1" applyFill="1" applyBorder="1" applyAlignment="1">
      <alignment horizontal="center" vertical="center"/>
    </xf>
    <xf numFmtId="0" fontId="81" fillId="11" borderId="9" xfId="0" applyFont="1" applyFill="1" applyBorder="1" applyAlignment="1">
      <alignment horizontal="left" vertical="center"/>
    </xf>
    <xf numFmtId="0" fontId="16" fillId="11" borderId="0" xfId="0" applyFont="1" applyFill="1" applyAlignment="1">
      <alignment horizontal="left"/>
    </xf>
    <xf numFmtId="0" fontId="90" fillId="11" borderId="0" xfId="0" applyFont="1" applyFill="1" applyAlignment="1">
      <alignment horizontal="left" vertical="center" wrapText="1"/>
    </xf>
    <xf numFmtId="0" fontId="89" fillId="11" borderId="87" xfId="0" applyFont="1" applyFill="1" applyBorder="1" applyAlignment="1">
      <alignment horizontal="center" vertical="center"/>
    </xf>
    <xf numFmtId="0" fontId="89" fillId="11" borderId="32" xfId="0" applyFont="1" applyFill="1" applyBorder="1" applyAlignment="1">
      <alignment horizontal="center" vertical="center"/>
    </xf>
    <xf numFmtId="0" fontId="89" fillId="11" borderId="40" xfId="0" applyFont="1" applyFill="1" applyBorder="1" applyAlignment="1">
      <alignment horizontal="center" vertical="center"/>
    </xf>
    <xf numFmtId="0" fontId="89" fillId="11" borderId="55" xfId="0" applyFont="1" applyFill="1" applyBorder="1" applyAlignment="1">
      <alignment horizontal="center" vertical="center"/>
    </xf>
    <xf numFmtId="0" fontId="89" fillId="11" borderId="62" xfId="0" applyFont="1" applyFill="1" applyBorder="1" applyAlignment="1">
      <alignment horizontal="center" vertical="center"/>
    </xf>
    <xf numFmtId="0" fontId="89" fillId="11" borderId="54" xfId="0" applyFont="1" applyFill="1" applyBorder="1" applyAlignment="1">
      <alignment horizontal="center" vertical="center"/>
    </xf>
    <xf numFmtId="0" fontId="81" fillId="12" borderId="26" xfId="0" applyFont="1" applyFill="1" applyBorder="1" applyAlignment="1">
      <alignment horizontal="left" vertical="center" wrapText="1"/>
    </xf>
    <xf numFmtId="0" fontId="82" fillId="13" borderId="33" xfId="0" applyFont="1" applyFill="1" applyBorder="1" applyAlignment="1">
      <alignment horizontal="left" vertical="center" wrapText="1"/>
    </xf>
    <xf numFmtId="0" fontId="82" fillId="13" borderId="13" xfId="0" applyFont="1" applyFill="1" applyBorder="1" applyAlignment="1">
      <alignment horizontal="left" vertical="center" wrapText="1"/>
    </xf>
    <xf numFmtId="0" fontId="17" fillId="12" borderId="14" xfId="0" applyFont="1" applyFill="1" applyBorder="1" applyAlignment="1">
      <alignment horizontal="center" vertical="center"/>
    </xf>
    <xf numFmtId="0" fontId="17" fillId="12" borderId="15" xfId="0" applyFont="1" applyFill="1" applyBorder="1" applyAlignment="1">
      <alignment horizontal="center" vertical="center"/>
    </xf>
    <xf numFmtId="0" fontId="17" fillId="12" borderId="16" xfId="0" applyFont="1" applyFill="1" applyBorder="1" applyAlignment="1">
      <alignment horizontal="center" vertical="center"/>
    </xf>
    <xf numFmtId="0" fontId="81" fillId="12" borderId="8" xfId="0" applyFont="1" applyFill="1" applyBorder="1" applyAlignment="1">
      <alignment horizontal="center" vertical="center"/>
    </xf>
    <xf numFmtId="0" fontId="81" fillId="12" borderId="11" xfId="0" applyFont="1" applyFill="1" applyBorder="1" applyAlignment="1">
      <alignment horizontal="center" vertical="center"/>
    </xf>
    <xf numFmtId="0" fontId="10" fillId="12" borderId="7" xfId="0" applyFont="1" applyFill="1" applyBorder="1" applyAlignment="1">
      <alignment horizontal="center" vertical="center"/>
    </xf>
    <xf numFmtId="0" fontId="10" fillId="12" borderId="0" xfId="0" applyFont="1" applyFill="1" applyAlignment="1">
      <alignment horizontal="center" vertical="center"/>
    </xf>
    <xf numFmtId="0" fontId="10" fillId="12" borderId="9" xfId="0" applyFont="1" applyFill="1" applyBorder="1" applyAlignment="1">
      <alignment horizontal="center" vertical="center"/>
    </xf>
    <xf numFmtId="0" fontId="10" fillId="12" borderId="10" xfId="0" applyFont="1" applyFill="1" applyBorder="1" applyAlignment="1">
      <alignment horizontal="center" vertical="center"/>
    </xf>
    <xf numFmtId="0" fontId="81" fillId="12" borderId="0" xfId="0" applyFont="1" applyFill="1" applyAlignment="1">
      <alignment horizontal="center" vertical="center"/>
    </xf>
    <xf numFmtId="0" fontId="92" fillId="11" borderId="0" xfId="0" applyFont="1" applyFill="1" applyAlignment="1">
      <alignment horizontal="left" shrinkToFit="1"/>
    </xf>
    <xf numFmtId="0" fontId="81" fillId="12" borderId="1" xfId="0" applyFont="1" applyFill="1" applyBorder="1" applyAlignment="1">
      <alignment horizontal="center" vertical="center"/>
    </xf>
    <xf numFmtId="0" fontId="81" fillId="12" borderId="2" xfId="0" applyFont="1" applyFill="1" applyBorder="1" applyAlignment="1">
      <alignment horizontal="center" vertical="center"/>
    </xf>
    <xf numFmtId="0" fontId="81" fillId="12" borderId="3" xfId="0" applyFont="1" applyFill="1" applyBorder="1" applyAlignment="1">
      <alignment horizontal="center" vertical="center"/>
    </xf>
    <xf numFmtId="0" fontId="17" fillId="12" borderId="1" xfId="0" applyFont="1" applyFill="1" applyBorder="1" applyAlignment="1">
      <alignment horizontal="center" vertical="center"/>
    </xf>
    <xf numFmtId="0" fontId="17" fillId="12" borderId="2" xfId="0" applyFont="1" applyFill="1" applyBorder="1" applyAlignment="1">
      <alignment horizontal="center" vertical="center"/>
    </xf>
    <xf numFmtId="0" fontId="17" fillId="12" borderId="3" xfId="0" applyFont="1" applyFill="1" applyBorder="1" applyAlignment="1">
      <alignment horizontal="center" vertical="center"/>
    </xf>
    <xf numFmtId="0" fontId="81" fillId="12" borderId="26" xfId="0" applyFont="1" applyFill="1" applyBorder="1" applyAlignment="1">
      <alignment horizontal="left" vertical="top" wrapText="1"/>
    </xf>
    <xf numFmtId="0" fontId="81" fillId="12" borderId="33" xfId="0" applyFont="1" applyFill="1" applyBorder="1" applyAlignment="1">
      <alignment horizontal="left" vertical="top"/>
    </xf>
    <xf numFmtId="0" fontId="81" fillId="12" borderId="13" xfId="0" applyFont="1" applyFill="1" applyBorder="1" applyAlignment="1">
      <alignment horizontal="left" vertical="top"/>
    </xf>
    <xf numFmtId="0" fontId="17" fillId="12" borderId="4" xfId="0" applyFont="1" applyFill="1" applyBorder="1" applyAlignment="1">
      <alignment horizontal="center" vertical="center"/>
    </xf>
    <xf numFmtId="0" fontId="17" fillId="12" borderId="5" xfId="0" applyFont="1" applyFill="1" applyBorder="1" applyAlignment="1">
      <alignment horizontal="center" vertical="center"/>
    </xf>
    <xf numFmtId="0" fontId="17" fillId="12" borderId="6" xfId="0" applyFont="1" applyFill="1" applyBorder="1" applyAlignment="1">
      <alignment horizontal="center" vertical="center"/>
    </xf>
    <xf numFmtId="0" fontId="17" fillId="12" borderId="7" xfId="0" applyFont="1" applyFill="1" applyBorder="1" applyAlignment="1">
      <alignment horizontal="center" vertical="center"/>
    </xf>
    <xf numFmtId="0" fontId="17" fillId="12" borderId="0" xfId="0" applyFont="1" applyFill="1" applyAlignment="1">
      <alignment horizontal="center" vertical="center"/>
    </xf>
    <xf numFmtId="0" fontId="17" fillId="12" borderId="8" xfId="0" applyFont="1" applyFill="1" applyBorder="1" applyAlignment="1">
      <alignment horizontal="center" vertical="center"/>
    </xf>
    <xf numFmtId="0" fontId="17" fillId="12" borderId="9" xfId="0" applyFont="1" applyFill="1" applyBorder="1" applyAlignment="1">
      <alignment horizontal="center" vertical="center"/>
    </xf>
    <xf numFmtId="0" fontId="17" fillId="12" borderId="10" xfId="0" applyFont="1" applyFill="1" applyBorder="1" applyAlignment="1">
      <alignment horizontal="center" vertical="center"/>
    </xf>
    <xf numFmtId="0" fontId="17" fillId="12" borderId="11" xfId="0" applyFont="1" applyFill="1" applyBorder="1" applyAlignment="1">
      <alignment horizontal="center" vertical="center"/>
    </xf>
    <xf numFmtId="0" fontId="92" fillId="11" borderId="4" xfId="0" applyFont="1" applyFill="1" applyBorder="1" applyAlignment="1">
      <alignment horizontal="center" vertical="center"/>
    </xf>
    <xf numFmtId="0" fontId="92" fillId="11" borderId="5" xfId="0" applyFont="1" applyFill="1" applyBorder="1" applyAlignment="1">
      <alignment horizontal="center" vertical="center"/>
    </xf>
    <xf numFmtId="0" fontId="92" fillId="11" borderId="6" xfId="0" applyFont="1" applyFill="1" applyBorder="1" applyAlignment="1">
      <alignment horizontal="center" vertical="center"/>
    </xf>
    <xf numFmtId="0" fontId="92" fillId="11" borderId="7" xfId="0" applyFont="1" applyFill="1" applyBorder="1" applyAlignment="1">
      <alignment horizontal="center" vertical="center"/>
    </xf>
    <xf numFmtId="0" fontId="92" fillId="11" borderId="0" xfId="0" applyFont="1" applyFill="1" applyAlignment="1">
      <alignment horizontal="center" vertical="center"/>
    </xf>
    <xf numFmtId="0" fontId="92" fillId="11" borderId="8" xfId="0" applyFont="1" applyFill="1" applyBorder="1" applyAlignment="1">
      <alignment horizontal="center" vertical="center"/>
    </xf>
    <xf numFmtId="0" fontId="92" fillId="11" borderId="9" xfId="0" applyFont="1" applyFill="1" applyBorder="1" applyAlignment="1">
      <alignment horizontal="center" vertical="center"/>
    </xf>
    <xf numFmtId="0" fontId="92" fillId="11" borderId="10" xfId="0" applyFont="1" applyFill="1" applyBorder="1" applyAlignment="1">
      <alignment horizontal="center" vertical="center"/>
    </xf>
    <xf numFmtId="0" fontId="92" fillId="11" borderId="11" xfId="0" applyFont="1" applyFill="1" applyBorder="1" applyAlignment="1">
      <alignment horizontal="center" vertical="center"/>
    </xf>
    <xf numFmtId="0" fontId="92" fillId="11" borderId="0" xfId="0" applyFont="1" applyFill="1" applyAlignment="1">
      <alignment horizontal="left" vertical="top" shrinkToFit="1"/>
    </xf>
    <xf numFmtId="0" fontId="81" fillId="11" borderId="14" xfId="0" applyFont="1" applyFill="1" applyBorder="1" applyAlignment="1">
      <alignment horizontal="left" vertical="center"/>
    </xf>
    <xf numFmtId="0" fontId="81" fillId="11" borderId="15" xfId="0" applyFont="1" applyFill="1" applyBorder="1" applyAlignment="1">
      <alignment horizontal="left" vertical="center"/>
    </xf>
    <xf numFmtId="0" fontId="81" fillId="11" borderId="16" xfId="0" applyFont="1" applyFill="1" applyBorder="1" applyAlignment="1">
      <alignment horizontal="left" vertical="center"/>
    </xf>
    <xf numFmtId="0" fontId="90" fillId="11" borderId="7" xfId="0" applyFont="1" applyFill="1" applyBorder="1" applyAlignment="1">
      <alignment horizontal="center" vertical="center"/>
    </xf>
    <xf numFmtId="0" fontId="90" fillId="11" borderId="0" xfId="0" applyFont="1" applyFill="1" applyAlignment="1">
      <alignment horizontal="center" vertical="center"/>
    </xf>
    <xf numFmtId="0" fontId="90" fillId="11" borderId="9" xfId="0" applyFont="1" applyFill="1" applyBorder="1" applyAlignment="1">
      <alignment horizontal="center" vertical="center"/>
    </xf>
    <xf numFmtId="0" fontId="90" fillId="11" borderId="10" xfId="0" applyFont="1" applyFill="1" applyBorder="1" applyAlignment="1">
      <alignment horizontal="center" vertical="center"/>
    </xf>
    <xf numFmtId="0" fontId="90" fillId="11" borderId="105" xfId="0" applyFont="1" applyFill="1" applyBorder="1" applyAlignment="1">
      <alignment horizontal="center" vertical="center"/>
    </xf>
    <xf numFmtId="0" fontId="16" fillId="11" borderId="0" xfId="0" applyFont="1" applyFill="1" applyAlignment="1">
      <alignment horizontal="left" vertical="top" wrapText="1"/>
    </xf>
    <xf numFmtId="0" fontId="81" fillId="11" borderId="10" xfId="0" applyFont="1" applyFill="1" applyBorder="1" applyAlignment="1">
      <alignment horizontal="center" vertical="center"/>
    </xf>
    <xf numFmtId="0" fontId="76" fillId="11" borderId="4" xfId="0" applyFont="1" applyFill="1" applyBorder="1" applyAlignment="1">
      <alignment horizontal="center"/>
    </xf>
    <xf numFmtId="0" fontId="76" fillId="11" borderId="6" xfId="0" applyFont="1" applyFill="1" applyBorder="1" applyAlignment="1">
      <alignment horizontal="center"/>
    </xf>
    <xf numFmtId="0" fontId="10" fillId="11" borderId="14" xfId="0" applyFont="1" applyFill="1" applyBorder="1" applyAlignment="1">
      <alignment horizontal="left" vertical="center" shrinkToFit="1"/>
    </xf>
    <xf numFmtId="0" fontId="10" fillId="11" borderId="15" xfId="0" applyFont="1" applyFill="1" applyBorder="1" applyAlignment="1">
      <alignment horizontal="left" vertical="center" shrinkToFit="1"/>
    </xf>
    <xf numFmtId="0" fontId="10" fillId="11" borderId="16" xfId="0" applyFont="1" applyFill="1" applyBorder="1" applyAlignment="1">
      <alignment horizontal="left" vertical="center" shrinkToFit="1"/>
    </xf>
    <xf numFmtId="0" fontId="90" fillId="11" borderId="104" xfId="0" applyFont="1" applyFill="1" applyBorder="1" applyAlignment="1">
      <alignment horizontal="left" vertical="center"/>
    </xf>
    <xf numFmtId="0" fontId="90" fillId="11" borderId="105" xfId="0" applyFont="1" applyFill="1" applyBorder="1" applyAlignment="1">
      <alignment horizontal="left" vertical="center"/>
    </xf>
    <xf numFmtId="0" fontId="90" fillId="11" borderId="106" xfId="0" applyFont="1" applyFill="1" applyBorder="1" applyAlignment="1">
      <alignment horizontal="left" vertical="center"/>
    </xf>
    <xf numFmtId="0" fontId="90" fillId="11" borderId="9" xfId="0" applyFont="1" applyFill="1" applyBorder="1" applyAlignment="1">
      <alignment horizontal="left" vertical="center"/>
    </xf>
    <xf numFmtId="0" fontId="90" fillId="11" borderId="10" xfId="0" applyFont="1" applyFill="1" applyBorder="1" applyAlignment="1">
      <alignment horizontal="left" vertical="center"/>
    </xf>
    <xf numFmtId="0" fontId="90" fillId="11" borderId="11" xfId="0" applyFont="1" applyFill="1" applyBorder="1" applyAlignment="1">
      <alignment horizontal="left" vertical="center"/>
    </xf>
    <xf numFmtId="0" fontId="76" fillId="11" borderId="4" xfId="0" applyFont="1" applyFill="1" applyBorder="1" applyAlignment="1">
      <alignment horizontal="center" vertical="center"/>
    </xf>
    <xf numFmtId="0" fontId="76" fillId="11" borderId="6" xfId="0" applyFont="1" applyFill="1" applyBorder="1" applyAlignment="1">
      <alignment horizontal="center" vertical="center"/>
    </xf>
    <xf numFmtId="0" fontId="30" fillId="11" borderId="14" xfId="0" applyFont="1" applyFill="1" applyBorder="1" applyAlignment="1">
      <alignment horizontal="left" vertical="center"/>
    </xf>
    <xf numFmtId="0" fontId="30" fillId="11" borderId="15" xfId="0" applyFont="1" applyFill="1" applyBorder="1" applyAlignment="1">
      <alignment horizontal="left" vertical="center"/>
    </xf>
    <xf numFmtId="0" fontId="30" fillId="11" borderId="16" xfId="0" applyFont="1" applyFill="1" applyBorder="1" applyAlignment="1">
      <alignment horizontal="left" vertical="center"/>
    </xf>
    <xf numFmtId="0" fontId="89" fillId="11" borderId="104" xfId="0" applyFont="1" applyFill="1" applyBorder="1" applyAlignment="1">
      <alignment horizontal="left" vertical="center"/>
    </xf>
    <xf numFmtId="0" fontId="89" fillId="11" borderId="105" xfId="0" applyFont="1" applyFill="1" applyBorder="1" applyAlignment="1">
      <alignment horizontal="left" vertical="center"/>
    </xf>
    <xf numFmtId="0" fontId="89" fillId="11" borderId="106" xfId="0" applyFont="1" applyFill="1" applyBorder="1" applyAlignment="1">
      <alignment horizontal="left" vertical="center"/>
    </xf>
    <xf numFmtId="0" fontId="89" fillId="11" borderId="107" xfId="0" applyFont="1" applyFill="1" applyBorder="1" applyAlignment="1">
      <alignment horizontal="left" vertical="center"/>
    </xf>
    <xf numFmtId="0" fontId="89" fillId="11" borderId="108" xfId="0" applyFont="1" applyFill="1" applyBorder="1" applyAlignment="1">
      <alignment horizontal="left" vertical="center"/>
    </xf>
    <xf numFmtId="0" fontId="89" fillId="11" borderId="109" xfId="0" applyFont="1" applyFill="1" applyBorder="1" applyAlignment="1">
      <alignment horizontal="left" vertical="center"/>
    </xf>
    <xf numFmtId="0" fontId="17" fillId="11" borderId="17" xfId="0" applyFont="1" applyFill="1" applyBorder="1" applyAlignment="1">
      <alignment horizontal="center" vertical="center"/>
    </xf>
    <xf numFmtId="0" fontId="17" fillId="11" borderId="18" xfId="0" applyFont="1" applyFill="1" applyBorder="1" applyAlignment="1">
      <alignment horizontal="center" vertical="center"/>
    </xf>
    <xf numFmtId="0" fontId="17" fillId="11" borderId="19" xfId="0" applyFont="1" applyFill="1" applyBorder="1" applyAlignment="1">
      <alignment horizontal="center" vertical="center"/>
    </xf>
    <xf numFmtId="0" fontId="17" fillId="11" borderId="104" xfId="0" applyFont="1" applyFill="1" applyBorder="1" applyAlignment="1">
      <alignment horizontal="center" vertical="center"/>
    </xf>
    <xf numFmtId="0" fontId="17" fillId="11" borderId="105" xfId="0" applyFont="1" applyFill="1" applyBorder="1" applyAlignment="1">
      <alignment horizontal="center" vertical="center"/>
    </xf>
    <xf numFmtId="0" fontId="17" fillId="11" borderId="106" xfId="0" applyFont="1" applyFill="1" applyBorder="1" applyAlignment="1">
      <alignment horizontal="center" vertical="center"/>
    </xf>
    <xf numFmtId="0" fontId="85" fillId="11" borderId="0" xfId="0" applyFont="1" applyFill="1" applyAlignment="1">
      <alignment horizontal="center" vertical="center"/>
    </xf>
    <xf numFmtId="0" fontId="89" fillId="11" borderId="1" xfId="0" applyFont="1" applyFill="1" applyBorder="1" applyAlignment="1">
      <alignment horizontal="center" vertical="center"/>
    </xf>
    <xf numFmtId="0" fontId="89" fillId="11" borderId="3" xfId="0" applyFont="1" applyFill="1" applyBorder="1" applyAlignment="1">
      <alignment horizontal="center" vertical="center"/>
    </xf>
    <xf numFmtId="0" fontId="98" fillId="0" borderId="0" xfId="0" applyFont="1" applyAlignment="1">
      <alignment horizontal="center" vertical="center"/>
    </xf>
  </cellXfs>
  <cellStyles count="6">
    <cellStyle name="ハイパーリンク" xfId="2" builtinId="8"/>
    <cellStyle name="桁区切り" xfId="1" builtinId="6"/>
    <cellStyle name="桁区切り 2" xfId="5" xr:uid="{F633F254-D780-4F35-B250-D317600E7910}"/>
    <cellStyle name="標準" xfId="0" builtinId="0"/>
    <cellStyle name="標準 2" xfId="3" xr:uid="{00000000-0005-0000-0000-000003000000}"/>
    <cellStyle name="標準 2 2" xfId="4" xr:uid="{00000000-0005-0000-0000-000004000000}"/>
  </cellStyles>
  <dxfs count="2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numFmt numFmtId="0" formatCode="General"/>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0000"/>
      <color rgb="FFFBFCE4"/>
      <color rgb="FFFEFFC9"/>
      <color rgb="FFFEF8CA"/>
      <color rgb="FFFA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213360</xdr:colOff>
      <xdr:row>1</xdr:row>
      <xdr:rowOff>68580</xdr:rowOff>
    </xdr:from>
    <xdr:to>
      <xdr:col>9</xdr:col>
      <xdr:colOff>91440</xdr:colOff>
      <xdr:row>26</xdr:row>
      <xdr:rowOff>45720</xdr:rowOff>
    </xdr:to>
    <xdr:sp macro="" textlink="">
      <xdr:nvSpPr>
        <xdr:cNvPr id="2" name="テキスト ボックス 1">
          <a:extLst>
            <a:ext uri="{FF2B5EF4-FFF2-40B4-BE49-F238E27FC236}">
              <a16:creationId xmlns:a16="http://schemas.microsoft.com/office/drawing/2014/main" id="{435C01ED-F809-B4A9-A5E7-0A510B849582}"/>
            </a:ext>
          </a:extLst>
        </xdr:cNvPr>
        <xdr:cNvSpPr txBox="1"/>
      </xdr:nvSpPr>
      <xdr:spPr>
        <a:xfrm>
          <a:off x="213360" y="236220"/>
          <a:ext cx="5364480" cy="416814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t>応募申請作成についての確認事項</a:t>
          </a:r>
          <a:endParaRPr kumimoji="1" lang="en-US" altLang="ja-JP" sz="2000"/>
        </a:p>
        <a:p>
          <a:endParaRPr kumimoji="1" lang="en-US" altLang="ja-JP" sz="2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000" b="0" i="0" u="none" strike="noStrike" kern="0" cap="none" spc="0" normalizeH="0" baseline="0" noProof="0">
              <a:ln>
                <a:noFill/>
              </a:ln>
              <a:solidFill>
                <a:prstClr val="black"/>
              </a:solidFill>
              <a:effectLst/>
              <a:uLnTx/>
              <a:uFillTx/>
              <a:latin typeface="+mn-lt"/>
              <a:ea typeface="+mn-ea"/>
              <a:cs typeface="+mn-cs"/>
            </a:rPr>
            <a:t>チェックシート（提出必要書類）を必ずご確認の上、応募申請書は①～④のシートを作成ください。</a:t>
          </a:r>
          <a:endParaRPr kumimoji="1" lang="en-US" altLang="ja-JP" sz="2000" b="0" i="0" u="none" strike="noStrike" kern="0" cap="none" spc="0" normalizeH="0" baseline="0" noProof="0">
            <a:ln>
              <a:noFill/>
            </a:ln>
            <a:solidFill>
              <a:prstClr val="black"/>
            </a:solidFill>
            <a:effectLst/>
            <a:uLnTx/>
            <a:uFillTx/>
            <a:latin typeface="+mn-lt"/>
            <a:ea typeface="+mn-ea"/>
            <a:cs typeface="+mn-cs"/>
          </a:endParaRPr>
        </a:p>
        <a:p>
          <a:endParaRPr kumimoji="1" lang="en-US" altLang="ja-JP" sz="2000"/>
        </a:p>
        <a:p>
          <a:r>
            <a:rPr kumimoji="1" lang="ja-JP" altLang="en-US" sz="2000"/>
            <a:t>⑤以降は、採択内定後、本申請の際に作成をする資料となります。</a:t>
          </a:r>
          <a:endParaRPr kumimoji="1" lang="en-US" altLang="ja-JP" sz="2000"/>
        </a:p>
        <a:p>
          <a:r>
            <a:rPr kumimoji="1" lang="en-US" altLang="ja-JP" sz="2000"/>
            <a:t>※</a:t>
          </a:r>
          <a:r>
            <a:rPr kumimoji="1" lang="ja-JP" altLang="en-US" sz="2000"/>
            <a:t>応募申請時は提出不要です。</a:t>
          </a:r>
          <a:endParaRPr kumimoji="1" lang="en-US" altLang="ja-JP" sz="2000"/>
        </a:p>
        <a:p>
          <a:endParaRPr kumimoji="1" lang="en-US" altLang="ja-JP" sz="20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6</xdr:row>
      <xdr:rowOff>133350</xdr:rowOff>
    </xdr:from>
    <xdr:to>
      <xdr:col>13</xdr:col>
      <xdr:colOff>0</xdr:colOff>
      <xdr:row>6</xdr:row>
      <xdr:rowOff>133350</xdr:rowOff>
    </xdr:to>
    <xdr:sp macro="" textlink="">
      <xdr:nvSpPr>
        <xdr:cNvPr id="2" name="Line 4">
          <a:extLst>
            <a:ext uri="{FF2B5EF4-FFF2-40B4-BE49-F238E27FC236}">
              <a16:creationId xmlns:a16="http://schemas.microsoft.com/office/drawing/2014/main" id="{01942E91-B954-4E3D-87D6-DE9EFAE6419F}"/>
            </a:ext>
          </a:extLst>
        </xdr:cNvPr>
        <xdr:cNvSpPr>
          <a:spLocks noChangeShapeType="1"/>
        </xdr:cNvSpPr>
      </xdr:nvSpPr>
      <xdr:spPr bwMode="auto">
        <a:xfrm>
          <a:off x="5890260" y="168783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6</xdr:row>
      <xdr:rowOff>133350</xdr:rowOff>
    </xdr:from>
    <xdr:to>
      <xdr:col>13</xdr:col>
      <xdr:colOff>0</xdr:colOff>
      <xdr:row>6</xdr:row>
      <xdr:rowOff>133350</xdr:rowOff>
    </xdr:to>
    <xdr:sp macro="" textlink="">
      <xdr:nvSpPr>
        <xdr:cNvPr id="3" name="Line 8">
          <a:extLst>
            <a:ext uri="{FF2B5EF4-FFF2-40B4-BE49-F238E27FC236}">
              <a16:creationId xmlns:a16="http://schemas.microsoft.com/office/drawing/2014/main" id="{F8B369C0-08D9-4954-B4E9-715F0F37C65F}"/>
            </a:ext>
          </a:extLst>
        </xdr:cNvPr>
        <xdr:cNvSpPr>
          <a:spLocks noChangeShapeType="1"/>
        </xdr:cNvSpPr>
      </xdr:nvSpPr>
      <xdr:spPr bwMode="auto">
        <a:xfrm>
          <a:off x="5890260" y="168783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67235</xdr:colOff>
      <xdr:row>29</xdr:row>
      <xdr:rowOff>44823</xdr:rowOff>
    </xdr:from>
    <xdr:to>
      <xdr:col>17</xdr:col>
      <xdr:colOff>78441</xdr:colOff>
      <xdr:row>35</xdr:row>
      <xdr:rowOff>369794</xdr:rowOff>
    </xdr:to>
    <xdr:sp macro="" textlink="">
      <xdr:nvSpPr>
        <xdr:cNvPr id="4" name="テキスト ボックス 3">
          <a:extLst>
            <a:ext uri="{FF2B5EF4-FFF2-40B4-BE49-F238E27FC236}">
              <a16:creationId xmlns:a16="http://schemas.microsoft.com/office/drawing/2014/main" id="{3B3315A8-F4A1-42B2-BFE3-2C2B38841BB1}"/>
            </a:ext>
          </a:extLst>
        </xdr:cNvPr>
        <xdr:cNvSpPr txBox="1"/>
      </xdr:nvSpPr>
      <xdr:spPr>
        <a:xfrm>
          <a:off x="67235" y="7375263"/>
          <a:ext cx="6754906" cy="1749911"/>
        </a:xfrm>
        <a:prstGeom prst="rect">
          <a:avLst/>
        </a:prstGeom>
        <a:solidFill>
          <a:srgbClr val="5F5F5F">
            <a:alpha val="5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fPrintsWithSheet="0"/>
  </xdr:twoCellAnchor>
  <xdr:twoCellAnchor>
    <xdr:from>
      <xdr:col>0</xdr:col>
      <xdr:colOff>67235</xdr:colOff>
      <xdr:row>19</xdr:row>
      <xdr:rowOff>33618</xdr:rowOff>
    </xdr:from>
    <xdr:to>
      <xdr:col>17</xdr:col>
      <xdr:colOff>78441</xdr:colOff>
      <xdr:row>20</xdr:row>
      <xdr:rowOff>291353</xdr:rowOff>
    </xdr:to>
    <xdr:sp macro="" textlink="">
      <xdr:nvSpPr>
        <xdr:cNvPr id="5" name="テキスト ボックス 4">
          <a:extLst>
            <a:ext uri="{FF2B5EF4-FFF2-40B4-BE49-F238E27FC236}">
              <a16:creationId xmlns:a16="http://schemas.microsoft.com/office/drawing/2014/main" id="{2CF263BD-4804-4A2F-986D-1CEC58A5F433}"/>
            </a:ext>
          </a:extLst>
        </xdr:cNvPr>
        <xdr:cNvSpPr txBox="1"/>
      </xdr:nvSpPr>
      <xdr:spPr>
        <a:xfrm>
          <a:off x="67235" y="4712298"/>
          <a:ext cx="6754906" cy="516815"/>
        </a:xfrm>
        <a:prstGeom prst="rect">
          <a:avLst/>
        </a:prstGeom>
        <a:solidFill>
          <a:srgbClr val="5F5F5F">
            <a:alpha val="5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fPrintsWithSheet="0"/>
  </xdr:twoCellAnchor>
  <xdr:twoCellAnchor>
    <xdr:from>
      <xdr:col>16</xdr:col>
      <xdr:colOff>212910</xdr:colOff>
      <xdr:row>37</xdr:row>
      <xdr:rowOff>89647</xdr:rowOff>
    </xdr:from>
    <xdr:to>
      <xdr:col>22</xdr:col>
      <xdr:colOff>347381</xdr:colOff>
      <xdr:row>38</xdr:row>
      <xdr:rowOff>190500</xdr:rowOff>
    </xdr:to>
    <xdr:sp macro="" textlink="">
      <xdr:nvSpPr>
        <xdr:cNvPr id="6" name="吹き出し: 左矢印 5">
          <a:extLst>
            <a:ext uri="{FF2B5EF4-FFF2-40B4-BE49-F238E27FC236}">
              <a16:creationId xmlns:a16="http://schemas.microsoft.com/office/drawing/2014/main" id="{7672AB69-3ABC-4BA2-AC56-427D7EC37610}"/>
            </a:ext>
          </a:extLst>
        </xdr:cNvPr>
        <xdr:cNvSpPr/>
      </xdr:nvSpPr>
      <xdr:spPr>
        <a:xfrm>
          <a:off x="6743250" y="9599407"/>
          <a:ext cx="2961491" cy="580913"/>
        </a:xfrm>
        <a:prstGeom prst="leftArrowCallout">
          <a:avLst>
            <a:gd name="adj1" fmla="val 25000"/>
            <a:gd name="adj2" fmla="val 25000"/>
            <a:gd name="adj3" fmla="val 25000"/>
            <a:gd name="adj4" fmla="val 851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・住所：沖縄県から記載（履歴事項の通り）</a:t>
          </a:r>
        </a:p>
      </xdr:txBody>
    </xdr:sp>
    <xdr:clientData fPrintsWithSheet="0"/>
  </xdr:twoCellAnchor>
  <xdr:twoCellAnchor>
    <xdr:from>
      <xdr:col>16</xdr:col>
      <xdr:colOff>190498</xdr:colOff>
      <xdr:row>26</xdr:row>
      <xdr:rowOff>100853</xdr:rowOff>
    </xdr:from>
    <xdr:to>
      <xdr:col>22</xdr:col>
      <xdr:colOff>448237</xdr:colOff>
      <xdr:row>28</xdr:row>
      <xdr:rowOff>381001</xdr:rowOff>
    </xdr:to>
    <xdr:sp macro="" textlink="">
      <xdr:nvSpPr>
        <xdr:cNvPr id="7" name="吹き出し: 左矢印 6">
          <a:extLst>
            <a:ext uri="{FF2B5EF4-FFF2-40B4-BE49-F238E27FC236}">
              <a16:creationId xmlns:a16="http://schemas.microsoft.com/office/drawing/2014/main" id="{C799A44A-8264-4CAF-ACC9-722CE4A7426B}"/>
            </a:ext>
          </a:extLst>
        </xdr:cNvPr>
        <xdr:cNvSpPr/>
      </xdr:nvSpPr>
      <xdr:spPr>
        <a:xfrm>
          <a:off x="6736078" y="6692153"/>
          <a:ext cx="3069519" cy="584948"/>
        </a:xfrm>
        <a:prstGeom prst="leftArrowCallout">
          <a:avLst>
            <a:gd name="adj1" fmla="val 25000"/>
            <a:gd name="adj2" fmla="val 25000"/>
            <a:gd name="adj3" fmla="val 25000"/>
            <a:gd name="adj4" fmla="val 851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rgbClr val="FF0000"/>
              </a:solidFill>
            </a:rPr>
            <a:t>・口座名義は通帳表紙うらに記載されている</a:t>
          </a:r>
          <a:endParaRPr kumimoji="1" lang="en-US" altLang="ja-JP" sz="1050">
            <a:solidFill>
              <a:srgbClr val="FF0000"/>
            </a:solidFill>
          </a:endParaRPr>
        </a:p>
        <a:p>
          <a:pPr algn="l"/>
          <a:r>
            <a:rPr kumimoji="1" lang="ja-JP" altLang="en-US" sz="1050">
              <a:solidFill>
                <a:srgbClr val="FF0000"/>
              </a:solidFill>
            </a:rPr>
            <a:t>   カタカナ又はアルファベットを記入して下さい。</a:t>
          </a:r>
        </a:p>
      </xdr:txBody>
    </xdr:sp>
    <xdr:clientData fPrintsWithSheet="0"/>
  </xdr:twoCellAnchor>
  <xdr:twoCellAnchor>
    <xdr:from>
      <xdr:col>16</xdr:col>
      <xdr:colOff>212910</xdr:colOff>
      <xdr:row>38</xdr:row>
      <xdr:rowOff>392205</xdr:rowOff>
    </xdr:from>
    <xdr:to>
      <xdr:col>22</xdr:col>
      <xdr:colOff>347381</xdr:colOff>
      <xdr:row>40</xdr:row>
      <xdr:rowOff>212911</xdr:rowOff>
    </xdr:to>
    <xdr:sp macro="" textlink="">
      <xdr:nvSpPr>
        <xdr:cNvPr id="8" name="吹き出し: 左矢印 7">
          <a:extLst>
            <a:ext uri="{FF2B5EF4-FFF2-40B4-BE49-F238E27FC236}">
              <a16:creationId xmlns:a16="http://schemas.microsoft.com/office/drawing/2014/main" id="{9C1971A5-6BF8-413B-8EEC-576F13F3707E}"/>
            </a:ext>
          </a:extLst>
        </xdr:cNvPr>
        <xdr:cNvSpPr/>
      </xdr:nvSpPr>
      <xdr:spPr>
        <a:xfrm>
          <a:off x="6743250" y="10382025"/>
          <a:ext cx="2961491" cy="773206"/>
        </a:xfrm>
        <a:prstGeom prst="leftArrowCallout">
          <a:avLst>
            <a:gd name="adj1" fmla="val 25000"/>
            <a:gd name="adj2" fmla="val 25000"/>
            <a:gd name="adj3" fmla="val 25000"/>
            <a:gd name="adj4" fmla="val 851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・通帳の写しまたはそれに準ずるものを添付することで押印省略可とします。</a:t>
          </a:r>
          <a:endParaRPr kumimoji="1" lang="en-US" altLang="ja-JP" sz="1100">
            <a:solidFill>
              <a:srgbClr val="FF0000"/>
            </a:solidFill>
          </a:endParaRPr>
        </a:p>
        <a:p>
          <a:pPr algn="l"/>
          <a:r>
            <a:rPr kumimoji="1" lang="ja-JP" altLang="en-US" sz="1100">
              <a:solidFill>
                <a:srgbClr val="FF0000"/>
              </a:solidFill>
            </a:rPr>
            <a:t>社名、代表者記載　　</a:t>
          </a:r>
        </a:p>
      </xdr:txBody>
    </xdr:sp>
    <xdr:clientData fPrintsWithSheet="0"/>
  </xdr:twoCellAnchor>
  <xdr:twoCellAnchor>
    <xdr:from>
      <xdr:col>0</xdr:col>
      <xdr:colOff>67235</xdr:colOff>
      <xdr:row>3</xdr:row>
      <xdr:rowOff>0</xdr:rowOff>
    </xdr:from>
    <xdr:to>
      <xdr:col>17</xdr:col>
      <xdr:colOff>78441</xdr:colOff>
      <xdr:row>7</xdr:row>
      <xdr:rowOff>190499</xdr:rowOff>
    </xdr:to>
    <xdr:sp macro="" textlink="">
      <xdr:nvSpPr>
        <xdr:cNvPr id="9" name="テキスト ボックス 8">
          <a:extLst>
            <a:ext uri="{FF2B5EF4-FFF2-40B4-BE49-F238E27FC236}">
              <a16:creationId xmlns:a16="http://schemas.microsoft.com/office/drawing/2014/main" id="{E39226E9-5918-4E33-9E87-44A6859E371B}"/>
            </a:ext>
          </a:extLst>
        </xdr:cNvPr>
        <xdr:cNvSpPr txBox="1"/>
      </xdr:nvSpPr>
      <xdr:spPr>
        <a:xfrm>
          <a:off x="67235" y="777240"/>
          <a:ext cx="6754906" cy="1287779"/>
        </a:xfrm>
        <a:prstGeom prst="rect">
          <a:avLst/>
        </a:prstGeom>
        <a:solidFill>
          <a:srgbClr val="5F5F5F">
            <a:alpha val="5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fPrintsWithSheet="0"/>
  </xdr:twoCellAnchor>
  <xdr:twoCellAnchor>
    <xdr:from>
      <xdr:col>3</xdr:col>
      <xdr:colOff>89648</xdr:colOff>
      <xdr:row>0</xdr:row>
      <xdr:rowOff>224116</xdr:rowOff>
    </xdr:from>
    <xdr:to>
      <xdr:col>3</xdr:col>
      <xdr:colOff>638736</xdr:colOff>
      <xdr:row>2</xdr:row>
      <xdr:rowOff>56029</xdr:rowOff>
    </xdr:to>
    <xdr:sp macro="" textlink="">
      <xdr:nvSpPr>
        <xdr:cNvPr id="10" name="楕円 9">
          <a:extLst>
            <a:ext uri="{FF2B5EF4-FFF2-40B4-BE49-F238E27FC236}">
              <a16:creationId xmlns:a16="http://schemas.microsoft.com/office/drawing/2014/main" id="{AB26CEA2-1AD6-45FE-86DD-426A5D9F19D8}"/>
            </a:ext>
          </a:extLst>
        </xdr:cNvPr>
        <xdr:cNvSpPr/>
      </xdr:nvSpPr>
      <xdr:spPr>
        <a:xfrm>
          <a:off x="3183368" y="224116"/>
          <a:ext cx="549088" cy="350073"/>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627529</xdr:colOff>
      <xdr:row>21</xdr:row>
      <xdr:rowOff>11206</xdr:rowOff>
    </xdr:from>
    <xdr:to>
      <xdr:col>3</xdr:col>
      <xdr:colOff>235322</xdr:colOff>
      <xdr:row>22</xdr:row>
      <xdr:rowOff>1</xdr:rowOff>
    </xdr:to>
    <xdr:sp macro="" textlink="">
      <xdr:nvSpPr>
        <xdr:cNvPr id="11" name="楕円 10">
          <a:extLst>
            <a:ext uri="{FF2B5EF4-FFF2-40B4-BE49-F238E27FC236}">
              <a16:creationId xmlns:a16="http://schemas.microsoft.com/office/drawing/2014/main" id="{85364CAF-16C0-4AD4-96B9-E0C7FC0E349A}"/>
            </a:ext>
          </a:extLst>
        </xdr:cNvPr>
        <xdr:cNvSpPr/>
      </xdr:nvSpPr>
      <xdr:spPr>
        <a:xfrm>
          <a:off x="2684929" y="5261386"/>
          <a:ext cx="644113" cy="308835"/>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179294</xdr:colOff>
      <xdr:row>18</xdr:row>
      <xdr:rowOff>0</xdr:rowOff>
    </xdr:from>
    <xdr:to>
      <xdr:col>12</xdr:col>
      <xdr:colOff>235323</xdr:colOff>
      <xdr:row>19</xdr:row>
      <xdr:rowOff>11207</xdr:rowOff>
    </xdr:to>
    <xdr:sp macro="" textlink="">
      <xdr:nvSpPr>
        <xdr:cNvPr id="12" name="楕円 11">
          <a:extLst>
            <a:ext uri="{FF2B5EF4-FFF2-40B4-BE49-F238E27FC236}">
              <a16:creationId xmlns:a16="http://schemas.microsoft.com/office/drawing/2014/main" id="{C804F2B0-3BB6-4B39-984E-98B5F0CEEA7C}"/>
            </a:ext>
          </a:extLst>
        </xdr:cNvPr>
        <xdr:cNvSpPr/>
      </xdr:nvSpPr>
      <xdr:spPr>
        <a:xfrm>
          <a:off x="5612354" y="4373880"/>
          <a:ext cx="277009" cy="316007"/>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119871</xdr:colOff>
      <xdr:row>13</xdr:row>
      <xdr:rowOff>42296</xdr:rowOff>
    </xdr:from>
    <xdr:to>
      <xdr:col>25</xdr:col>
      <xdr:colOff>1373275</xdr:colOff>
      <xdr:row>15</xdr:row>
      <xdr:rowOff>167664</xdr:rowOff>
    </xdr:to>
    <xdr:grpSp>
      <xdr:nvGrpSpPr>
        <xdr:cNvPr id="13" name="グループ化 12">
          <a:extLst>
            <a:ext uri="{FF2B5EF4-FFF2-40B4-BE49-F238E27FC236}">
              <a16:creationId xmlns:a16="http://schemas.microsoft.com/office/drawing/2014/main" id="{93059FA6-E289-47DC-9899-B843D17BBBA4}"/>
            </a:ext>
          </a:extLst>
        </xdr:cNvPr>
        <xdr:cNvGrpSpPr/>
      </xdr:nvGrpSpPr>
      <xdr:grpSpPr>
        <a:xfrm>
          <a:off x="7605893" y="3333131"/>
          <a:ext cx="4971294" cy="577544"/>
          <a:chOff x="7872928" y="-4383011"/>
          <a:chExt cx="4295436" cy="1029063"/>
        </a:xfrm>
      </xdr:grpSpPr>
      <xdr:sp macro="" textlink="">
        <xdr:nvSpPr>
          <xdr:cNvPr id="14" name="角丸四角形 33">
            <a:extLst>
              <a:ext uri="{FF2B5EF4-FFF2-40B4-BE49-F238E27FC236}">
                <a16:creationId xmlns:a16="http://schemas.microsoft.com/office/drawing/2014/main" id="{28C73627-FF75-777C-2766-F9802B2566B7}"/>
              </a:ext>
            </a:extLst>
          </xdr:cNvPr>
          <xdr:cNvSpPr/>
        </xdr:nvSpPr>
        <xdr:spPr>
          <a:xfrm>
            <a:off x="7872928" y="-4383011"/>
            <a:ext cx="4295436" cy="1029063"/>
          </a:xfrm>
          <a:prstGeom prst="roundRect">
            <a:avLst/>
          </a:prstGeom>
          <a:solidFill>
            <a:srgbClr val="FFFF99"/>
          </a:solid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200"/>
          </a:p>
        </xdr:txBody>
      </xdr:sp>
      <xdr:sp macro="" textlink="">
        <xdr:nvSpPr>
          <xdr:cNvPr id="15" name="テキスト ボックス 14">
            <a:extLst>
              <a:ext uri="{FF2B5EF4-FFF2-40B4-BE49-F238E27FC236}">
                <a16:creationId xmlns:a16="http://schemas.microsoft.com/office/drawing/2014/main" id="{D5C8273F-4359-8F32-ED38-C1F231F2CA22}"/>
              </a:ext>
            </a:extLst>
          </xdr:cNvPr>
          <xdr:cNvSpPr txBox="1"/>
        </xdr:nvSpPr>
        <xdr:spPr>
          <a:xfrm>
            <a:off x="7989378" y="-4271648"/>
            <a:ext cx="4000571" cy="795616"/>
          </a:xfrm>
          <a:prstGeom prst="rect">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rPr>
              <a:t>登録する銀行口座通帳の写しを添付すること。</a:t>
            </a:r>
          </a:p>
        </xdr:txBody>
      </xdr:sp>
    </xdr:grpSp>
    <xdr:clientData/>
  </xdr:twoCellAnchor>
  <xdr:twoCellAnchor>
    <xdr:from>
      <xdr:col>3</xdr:col>
      <xdr:colOff>686637</xdr:colOff>
      <xdr:row>36</xdr:row>
      <xdr:rowOff>8373</xdr:rowOff>
    </xdr:from>
    <xdr:to>
      <xdr:col>8</xdr:col>
      <xdr:colOff>99890</xdr:colOff>
      <xdr:row>36</xdr:row>
      <xdr:rowOff>307771</xdr:rowOff>
    </xdr:to>
    <xdr:sp macro="" textlink="">
      <xdr:nvSpPr>
        <xdr:cNvPr id="16" name="テキスト ボックス 15">
          <a:extLst>
            <a:ext uri="{FF2B5EF4-FFF2-40B4-BE49-F238E27FC236}">
              <a16:creationId xmlns:a16="http://schemas.microsoft.com/office/drawing/2014/main" id="{8372552E-4466-433D-A292-C50E739E2631}"/>
            </a:ext>
          </a:extLst>
        </xdr:cNvPr>
        <xdr:cNvSpPr txBox="1"/>
      </xdr:nvSpPr>
      <xdr:spPr>
        <a:xfrm>
          <a:off x="3780357" y="9198093"/>
          <a:ext cx="1066793" cy="29939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b="1">
              <a:effectLst/>
            </a:rPr>
            <a:t>提出日を入力</a:t>
          </a:r>
          <a:endParaRPr lang="ja-JP" altLang="ja-JP" b="1">
            <a:effectLst/>
          </a:endParaRPr>
        </a:p>
        <a:p>
          <a:br>
            <a:rPr kumimoji="1" lang="en-US" altLang="ja-JP" sz="1100"/>
          </a:br>
          <a:endParaRPr kumimoji="1" lang="ja-JP" altLang="en-US" sz="1100"/>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13</xdr:col>
      <xdr:colOff>0</xdr:colOff>
      <xdr:row>6</xdr:row>
      <xdr:rowOff>133350</xdr:rowOff>
    </xdr:from>
    <xdr:to>
      <xdr:col>13</xdr:col>
      <xdr:colOff>0</xdr:colOff>
      <xdr:row>6</xdr:row>
      <xdr:rowOff>133350</xdr:rowOff>
    </xdr:to>
    <xdr:sp macro="" textlink="">
      <xdr:nvSpPr>
        <xdr:cNvPr id="2" name="Line 4">
          <a:extLst>
            <a:ext uri="{FF2B5EF4-FFF2-40B4-BE49-F238E27FC236}">
              <a16:creationId xmlns:a16="http://schemas.microsoft.com/office/drawing/2014/main" id="{AFE823EC-BEBE-44EC-BF9A-A373D3157DF8}"/>
            </a:ext>
          </a:extLst>
        </xdr:cNvPr>
        <xdr:cNvSpPr>
          <a:spLocks noChangeShapeType="1"/>
        </xdr:cNvSpPr>
      </xdr:nvSpPr>
      <xdr:spPr bwMode="auto">
        <a:xfrm>
          <a:off x="5890260" y="174879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6</xdr:row>
      <xdr:rowOff>133350</xdr:rowOff>
    </xdr:from>
    <xdr:to>
      <xdr:col>13</xdr:col>
      <xdr:colOff>0</xdr:colOff>
      <xdr:row>6</xdr:row>
      <xdr:rowOff>133350</xdr:rowOff>
    </xdr:to>
    <xdr:sp macro="" textlink="">
      <xdr:nvSpPr>
        <xdr:cNvPr id="3" name="Line 8">
          <a:extLst>
            <a:ext uri="{FF2B5EF4-FFF2-40B4-BE49-F238E27FC236}">
              <a16:creationId xmlns:a16="http://schemas.microsoft.com/office/drawing/2014/main" id="{7DBC5280-ABE3-443E-B306-3BA03BE0CCBC}"/>
            </a:ext>
          </a:extLst>
        </xdr:cNvPr>
        <xdr:cNvSpPr>
          <a:spLocks noChangeShapeType="1"/>
        </xdr:cNvSpPr>
      </xdr:nvSpPr>
      <xdr:spPr bwMode="auto">
        <a:xfrm>
          <a:off x="5890260" y="174879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29</xdr:row>
      <xdr:rowOff>123825</xdr:rowOff>
    </xdr:from>
    <xdr:to>
      <xdr:col>19</xdr:col>
      <xdr:colOff>0</xdr:colOff>
      <xdr:row>35</xdr:row>
      <xdr:rowOff>257175</xdr:rowOff>
    </xdr:to>
    <xdr:sp macro="" textlink="">
      <xdr:nvSpPr>
        <xdr:cNvPr id="4" name="AutoShape 15">
          <a:extLst>
            <a:ext uri="{FF2B5EF4-FFF2-40B4-BE49-F238E27FC236}">
              <a16:creationId xmlns:a16="http://schemas.microsoft.com/office/drawing/2014/main" id="{373AE765-57A4-4CA9-941C-AFE41DD3F2CA}"/>
            </a:ext>
          </a:extLst>
        </xdr:cNvPr>
        <xdr:cNvSpPr>
          <a:spLocks/>
        </xdr:cNvSpPr>
      </xdr:nvSpPr>
      <xdr:spPr bwMode="auto">
        <a:xfrm>
          <a:off x="6888480" y="8162925"/>
          <a:ext cx="228600" cy="1786890"/>
        </a:xfrm>
        <a:prstGeom prst="rightBrace">
          <a:avLst>
            <a:gd name="adj1" fmla="val 112500"/>
            <a:gd name="adj2" fmla="val 2515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19050</xdr:colOff>
      <xdr:row>1</xdr:row>
      <xdr:rowOff>133350</xdr:rowOff>
    </xdr:from>
    <xdr:to>
      <xdr:col>19</xdr:col>
      <xdr:colOff>76200</xdr:colOff>
      <xdr:row>1</xdr:row>
      <xdr:rowOff>142875</xdr:rowOff>
    </xdr:to>
    <xdr:cxnSp macro="">
      <xdr:nvCxnSpPr>
        <xdr:cNvPr id="5" name="直線矢印コネクタ 4">
          <a:extLst>
            <a:ext uri="{FF2B5EF4-FFF2-40B4-BE49-F238E27FC236}">
              <a16:creationId xmlns:a16="http://schemas.microsoft.com/office/drawing/2014/main" id="{9815F2A4-81B5-4CAC-878D-87C96A42759C}"/>
            </a:ext>
          </a:extLst>
        </xdr:cNvPr>
        <xdr:cNvCxnSpPr/>
      </xdr:nvCxnSpPr>
      <xdr:spPr bwMode="auto">
        <a:xfrm flipH="1" flipV="1">
          <a:off x="4080510" y="392430"/>
          <a:ext cx="3112770"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123825</xdr:colOff>
      <xdr:row>8</xdr:row>
      <xdr:rowOff>190500</xdr:rowOff>
    </xdr:from>
    <xdr:to>
      <xdr:col>19</xdr:col>
      <xdr:colOff>114300</xdr:colOff>
      <xdr:row>8</xdr:row>
      <xdr:rowOff>190500</xdr:rowOff>
    </xdr:to>
    <xdr:cxnSp macro="">
      <xdr:nvCxnSpPr>
        <xdr:cNvPr id="6" name="直線矢印コネクタ 5">
          <a:extLst>
            <a:ext uri="{FF2B5EF4-FFF2-40B4-BE49-F238E27FC236}">
              <a16:creationId xmlns:a16="http://schemas.microsoft.com/office/drawing/2014/main" id="{DDC9292E-1099-4BD0-AB24-9F12E4D70D1F}"/>
            </a:ext>
          </a:extLst>
        </xdr:cNvPr>
        <xdr:cNvCxnSpPr/>
      </xdr:nvCxnSpPr>
      <xdr:spPr bwMode="auto">
        <a:xfrm flipH="1">
          <a:off x="6669405" y="2453640"/>
          <a:ext cx="5619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114300</xdr:colOff>
      <xdr:row>11</xdr:row>
      <xdr:rowOff>104775</xdr:rowOff>
    </xdr:from>
    <xdr:to>
      <xdr:col>19</xdr:col>
      <xdr:colOff>95251</xdr:colOff>
      <xdr:row>11</xdr:row>
      <xdr:rowOff>104775</xdr:rowOff>
    </xdr:to>
    <xdr:cxnSp macro="">
      <xdr:nvCxnSpPr>
        <xdr:cNvPr id="7" name="直線矢印コネクタ 6">
          <a:extLst>
            <a:ext uri="{FF2B5EF4-FFF2-40B4-BE49-F238E27FC236}">
              <a16:creationId xmlns:a16="http://schemas.microsoft.com/office/drawing/2014/main" id="{EAA609DE-5569-498E-B1ED-5E2127DA18D6}"/>
            </a:ext>
          </a:extLst>
        </xdr:cNvPr>
        <xdr:cNvCxnSpPr/>
      </xdr:nvCxnSpPr>
      <xdr:spPr bwMode="auto">
        <a:xfrm flipH="1">
          <a:off x="6659880" y="3145155"/>
          <a:ext cx="552451" cy="0"/>
        </a:xfrm>
        <a:prstGeom prst="straightConnector1">
          <a:avLst/>
        </a:prstGeom>
        <a:ln>
          <a:headEnd type="none" w="med" len="med"/>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66675</xdr:colOff>
      <xdr:row>16</xdr:row>
      <xdr:rowOff>133350</xdr:rowOff>
    </xdr:from>
    <xdr:to>
      <xdr:col>19</xdr:col>
      <xdr:colOff>0</xdr:colOff>
      <xdr:row>16</xdr:row>
      <xdr:rowOff>133350</xdr:rowOff>
    </xdr:to>
    <xdr:cxnSp macro="">
      <xdr:nvCxnSpPr>
        <xdr:cNvPr id="8" name="直線矢印コネクタ 7">
          <a:extLst>
            <a:ext uri="{FF2B5EF4-FFF2-40B4-BE49-F238E27FC236}">
              <a16:creationId xmlns:a16="http://schemas.microsoft.com/office/drawing/2014/main" id="{D76FEAB3-A4AF-4ABF-AC49-8AD55ABD0C58}"/>
            </a:ext>
          </a:extLst>
        </xdr:cNvPr>
        <xdr:cNvCxnSpPr/>
      </xdr:nvCxnSpPr>
      <xdr:spPr bwMode="auto">
        <a:xfrm flipH="1">
          <a:off x="6612255" y="4194810"/>
          <a:ext cx="50482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209550</xdr:colOff>
      <xdr:row>18</xdr:row>
      <xdr:rowOff>180975</xdr:rowOff>
    </xdr:from>
    <xdr:to>
      <xdr:col>19</xdr:col>
      <xdr:colOff>104775</xdr:colOff>
      <xdr:row>18</xdr:row>
      <xdr:rowOff>190500</xdr:rowOff>
    </xdr:to>
    <xdr:cxnSp macro="">
      <xdr:nvCxnSpPr>
        <xdr:cNvPr id="9" name="直線矢印コネクタ 8">
          <a:extLst>
            <a:ext uri="{FF2B5EF4-FFF2-40B4-BE49-F238E27FC236}">
              <a16:creationId xmlns:a16="http://schemas.microsoft.com/office/drawing/2014/main" id="{0872697A-9092-4E78-98E6-F31CA65E5093}"/>
            </a:ext>
          </a:extLst>
        </xdr:cNvPr>
        <xdr:cNvCxnSpPr/>
      </xdr:nvCxnSpPr>
      <xdr:spPr bwMode="auto">
        <a:xfrm flipH="1">
          <a:off x="6739890" y="4775835"/>
          <a:ext cx="481965"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17</xdr:col>
      <xdr:colOff>28575</xdr:colOff>
      <xdr:row>19</xdr:row>
      <xdr:rowOff>85725</xdr:rowOff>
    </xdr:from>
    <xdr:to>
      <xdr:col>19</xdr:col>
      <xdr:colOff>95250</xdr:colOff>
      <xdr:row>19</xdr:row>
      <xdr:rowOff>95250</xdr:rowOff>
    </xdr:to>
    <xdr:cxnSp macro="">
      <xdr:nvCxnSpPr>
        <xdr:cNvPr id="10" name="直線矢印コネクタ 9">
          <a:extLst>
            <a:ext uri="{FF2B5EF4-FFF2-40B4-BE49-F238E27FC236}">
              <a16:creationId xmlns:a16="http://schemas.microsoft.com/office/drawing/2014/main" id="{E196CCFD-69A3-4E98-8B95-8242A042ACC1}"/>
            </a:ext>
          </a:extLst>
        </xdr:cNvPr>
        <xdr:cNvCxnSpPr/>
      </xdr:nvCxnSpPr>
      <xdr:spPr bwMode="auto">
        <a:xfrm flipH="1">
          <a:off x="6772275" y="5008245"/>
          <a:ext cx="440055"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17</xdr:col>
      <xdr:colOff>123827</xdr:colOff>
      <xdr:row>21</xdr:row>
      <xdr:rowOff>266700</xdr:rowOff>
    </xdr:from>
    <xdr:to>
      <xdr:col>19</xdr:col>
      <xdr:colOff>85725</xdr:colOff>
      <xdr:row>21</xdr:row>
      <xdr:rowOff>266700</xdr:rowOff>
    </xdr:to>
    <xdr:cxnSp macro="">
      <xdr:nvCxnSpPr>
        <xdr:cNvPr id="11" name="直線矢印コネクタ 10">
          <a:extLst>
            <a:ext uri="{FF2B5EF4-FFF2-40B4-BE49-F238E27FC236}">
              <a16:creationId xmlns:a16="http://schemas.microsoft.com/office/drawing/2014/main" id="{44B40EC7-7464-44EE-B0AF-7FE4E5227F85}"/>
            </a:ext>
          </a:extLst>
        </xdr:cNvPr>
        <xdr:cNvCxnSpPr/>
      </xdr:nvCxnSpPr>
      <xdr:spPr bwMode="auto">
        <a:xfrm flipH="1">
          <a:off x="6867527" y="5821680"/>
          <a:ext cx="335278"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171450</xdr:colOff>
      <xdr:row>24</xdr:row>
      <xdr:rowOff>171450</xdr:rowOff>
    </xdr:from>
    <xdr:to>
      <xdr:col>19</xdr:col>
      <xdr:colOff>76200</xdr:colOff>
      <xdr:row>24</xdr:row>
      <xdr:rowOff>180975</xdr:rowOff>
    </xdr:to>
    <xdr:cxnSp macro="">
      <xdr:nvCxnSpPr>
        <xdr:cNvPr id="12" name="直線矢印コネクタ 11">
          <a:extLst>
            <a:ext uri="{FF2B5EF4-FFF2-40B4-BE49-F238E27FC236}">
              <a16:creationId xmlns:a16="http://schemas.microsoft.com/office/drawing/2014/main" id="{A2290ECE-B612-4FF6-8FB3-9D407A9B649F}"/>
            </a:ext>
          </a:extLst>
        </xdr:cNvPr>
        <xdr:cNvCxnSpPr/>
      </xdr:nvCxnSpPr>
      <xdr:spPr bwMode="auto">
        <a:xfrm flipH="1">
          <a:off x="6518910" y="6694170"/>
          <a:ext cx="674370"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57150</xdr:colOff>
      <xdr:row>25</xdr:row>
      <xdr:rowOff>295275</xdr:rowOff>
    </xdr:from>
    <xdr:to>
      <xdr:col>18</xdr:col>
      <xdr:colOff>238125</xdr:colOff>
      <xdr:row>26</xdr:row>
      <xdr:rowOff>85725</xdr:rowOff>
    </xdr:to>
    <xdr:cxnSp macro="">
      <xdr:nvCxnSpPr>
        <xdr:cNvPr id="13" name="直線矢印コネクタ 12">
          <a:extLst>
            <a:ext uri="{FF2B5EF4-FFF2-40B4-BE49-F238E27FC236}">
              <a16:creationId xmlns:a16="http://schemas.microsoft.com/office/drawing/2014/main" id="{47E3D1D2-9FBF-4CCD-A41A-C8ED54A2B55C}"/>
            </a:ext>
          </a:extLst>
        </xdr:cNvPr>
        <xdr:cNvCxnSpPr/>
      </xdr:nvCxnSpPr>
      <xdr:spPr bwMode="auto">
        <a:xfrm flipH="1" flipV="1">
          <a:off x="6602730" y="7138035"/>
          <a:ext cx="516255" cy="21717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180975</xdr:colOff>
      <xdr:row>28</xdr:row>
      <xdr:rowOff>123825</xdr:rowOff>
    </xdr:from>
    <xdr:to>
      <xdr:col>19</xdr:col>
      <xdr:colOff>95250</xdr:colOff>
      <xdr:row>28</xdr:row>
      <xdr:rowOff>123826</xdr:rowOff>
    </xdr:to>
    <xdr:cxnSp macro="">
      <xdr:nvCxnSpPr>
        <xdr:cNvPr id="14" name="直線矢印コネクタ 13">
          <a:extLst>
            <a:ext uri="{FF2B5EF4-FFF2-40B4-BE49-F238E27FC236}">
              <a16:creationId xmlns:a16="http://schemas.microsoft.com/office/drawing/2014/main" id="{F429BC12-3ED0-4BEA-B355-AF1B82C1E65F}"/>
            </a:ext>
          </a:extLst>
        </xdr:cNvPr>
        <xdr:cNvCxnSpPr/>
      </xdr:nvCxnSpPr>
      <xdr:spPr bwMode="auto">
        <a:xfrm flipH="1" flipV="1">
          <a:off x="6528435" y="7957185"/>
          <a:ext cx="683895" cy="1"/>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85725</xdr:colOff>
      <xdr:row>34</xdr:row>
      <xdr:rowOff>171450</xdr:rowOff>
    </xdr:from>
    <xdr:to>
      <xdr:col>19</xdr:col>
      <xdr:colOff>9525</xdr:colOff>
      <xdr:row>34</xdr:row>
      <xdr:rowOff>171450</xdr:rowOff>
    </xdr:to>
    <xdr:cxnSp macro="">
      <xdr:nvCxnSpPr>
        <xdr:cNvPr id="15" name="直線矢印コネクタ 14">
          <a:extLst>
            <a:ext uri="{FF2B5EF4-FFF2-40B4-BE49-F238E27FC236}">
              <a16:creationId xmlns:a16="http://schemas.microsoft.com/office/drawing/2014/main" id="{DD80B38F-7B4A-4274-9C0E-1E2C802A72A0}"/>
            </a:ext>
          </a:extLst>
        </xdr:cNvPr>
        <xdr:cNvCxnSpPr/>
      </xdr:nvCxnSpPr>
      <xdr:spPr bwMode="auto">
        <a:xfrm flipH="1">
          <a:off x="6631305" y="9429750"/>
          <a:ext cx="4953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19050</xdr:colOff>
      <xdr:row>31</xdr:row>
      <xdr:rowOff>114300</xdr:rowOff>
    </xdr:from>
    <xdr:to>
      <xdr:col>18</xdr:col>
      <xdr:colOff>171450</xdr:colOff>
      <xdr:row>31</xdr:row>
      <xdr:rowOff>123825</xdr:rowOff>
    </xdr:to>
    <xdr:cxnSp macro="">
      <xdr:nvCxnSpPr>
        <xdr:cNvPr id="16" name="直線矢印コネクタ 15">
          <a:extLst>
            <a:ext uri="{FF2B5EF4-FFF2-40B4-BE49-F238E27FC236}">
              <a16:creationId xmlns:a16="http://schemas.microsoft.com/office/drawing/2014/main" id="{1B01CA75-4C54-4FF8-A45D-4823A525CB87}"/>
            </a:ext>
          </a:extLst>
        </xdr:cNvPr>
        <xdr:cNvCxnSpPr/>
      </xdr:nvCxnSpPr>
      <xdr:spPr bwMode="auto">
        <a:xfrm flipH="1">
          <a:off x="6564630" y="8717280"/>
          <a:ext cx="495300"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104775</xdr:colOff>
      <xdr:row>37</xdr:row>
      <xdr:rowOff>180975</xdr:rowOff>
    </xdr:from>
    <xdr:to>
      <xdr:col>18</xdr:col>
      <xdr:colOff>152400</xdr:colOff>
      <xdr:row>38</xdr:row>
      <xdr:rowOff>238125</xdr:rowOff>
    </xdr:to>
    <xdr:cxnSp macro="">
      <xdr:nvCxnSpPr>
        <xdr:cNvPr id="17" name="直線矢印コネクタ 16">
          <a:extLst>
            <a:ext uri="{FF2B5EF4-FFF2-40B4-BE49-F238E27FC236}">
              <a16:creationId xmlns:a16="http://schemas.microsoft.com/office/drawing/2014/main" id="{75E42D38-F139-4009-B204-559470CC72BA}"/>
            </a:ext>
          </a:extLst>
        </xdr:cNvPr>
        <xdr:cNvCxnSpPr/>
      </xdr:nvCxnSpPr>
      <xdr:spPr bwMode="auto">
        <a:xfrm flipH="1">
          <a:off x="6650355" y="10452735"/>
          <a:ext cx="390525" cy="2857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66675</xdr:colOff>
      <xdr:row>39</xdr:row>
      <xdr:rowOff>0</xdr:rowOff>
    </xdr:from>
    <xdr:to>
      <xdr:col>19</xdr:col>
      <xdr:colOff>19050</xdr:colOff>
      <xdr:row>39</xdr:row>
      <xdr:rowOff>152400</xdr:rowOff>
    </xdr:to>
    <xdr:cxnSp macro="">
      <xdr:nvCxnSpPr>
        <xdr:cNvPr id="18" name="直線矢印コネクタ 17">
          <a:extLst>
            <a:ext uri="{FF2B5EF4-FFF2-40B4-BE49-F238E27FC236}">
              <a16:creationId xmlns:a16="http://schemas.microsoft.com/office/drawing/2014/main" id="{CB78E8A5-2B92-415C-B4F6-B4EA9F40B44D}"/>
            </a:ext>
          </a:extLst>
        </xdr:cNvPr>
        <xdr:cNvCxnSpPr/>
      </xdr:nvCxnSpPr>
      <xdr:spPr bwMode="auto">
        <a:xfrm flipH="1" flipV="1">
          <a:off x="6612255" y="10972800"/>
          <a:ext cx="523875" cy="1524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38100</xdr:colOff>
      <xdr:row>12</xdr:row>
      <xdr:rowOff>19050</xdr:rowOff>
    </xdr:from>
    <xdr:to>
      <xdr:col>8</xdr:col>
      <xdr:colOff>590550</xdr:colOff>
      <xdr:row>50</xdr:row>
      <xdr:rowOff>62542</xdr:rowOff>
    </xdr:to>
    <xdr:pic>
      <xdr:nvPicPr>
        <xdr:cNvPr id="2" name="図 1">
          <a:extLst>
            <a:ext uri="{FF2B5EF4-FFF2-40B4-BE49-F238E27FC236}">
              <a16:creationId xmlns:a16="http://schemas.microsoft.com/office/drawing/2014/main" id="{3EA9FAFE-CC5A-4030-8161-36034A43C0FE}"/>
            </a:ext>
          </a:extLst>
        </xdr:cNvPr>
        <xdr:cNvPicPr>
          <a:picLocks noChangeAspect="1"/>
        </xdr:cNvPicPr>
      </xdr:nvPicPr>
      <xdr:blipFill rotWithShape="1">
        <a:blip xmlns:r="http://schemas.openxmlformats.org/officeDocument/2006/relationships" r:embed="rId1"/>
        <a:srcRect l="20866" t="16928" r="43698" b="5848"/>
        <a:stretch/>
      </xdr:blipFill>
      <xdr:spPr>
        <a:xfrm>
          <a:off x="251460" y="2030730"/>
          <a:ext cx="4819650" cy="64138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182880</xdr:colOff>
          <xdr:row>15</xdr:row>
          <xdr:rowOff>60960</xdr:rowOff>
        </xdr:from>
        <xdr:to>
          <xdr:col>7</xdr:col>
          <xdr:colOff>518160</xdr:colOff>
          <xdr:row>15</xdr:row>
          <xdr:rowOff>304800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1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17</xdr:row>
          <xdr:rowOff>60960</xdr:rowOff>
        </xdr:from>
        <xdr:to>
          <xdr:col>7</xdr:col>
          <xdr:colOff>518160</xdr:colOff>
          <xdr:row>17</xdr:row>
          <xdr:rowOff>304800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1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18</xdr:row>
          <xdr:rowOff>60960</xdr:rowOff>
        </xdr:from>
        <xdr:to>
          <xdr:col>7</xdr:col>
          <xdr:colOff>518160</xdr:colOff>
          <xdr:row>18</xdr:row>
          <xdr:rowOff>304800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1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19</xdr:row>
          <xdr:rowOff>60960</xdr:rowOff>
        </xdr:from>
        <xdr:to>
          <xdr:col>7</xdr:col>
          <xdr:colOff>518160</xdr:colOff>
          <xdr:row>19</xdr:row>
          <xdr:rowOff>304800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1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20</xdr:row>
          <xdr:rowOff>60960</xdr:rowOff>
        </xdr:from>
        <xdr:to>
          <xdr:col>7</xdr:col>
          <xdr:colOff>518160</xdr:colOff>
          <xdr:row>20</xdr:row>
          <xdr:rowOff>304800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1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21</xdr:row>
          <xdr:rowOff>60960</xdr:rowOff>
        </xdr:from>
        <xdr:to>
          <xdr:col>7</xdr:col>
          <xdr:colOff>518160</xdr:colOff>
          <xdr:row>21</xdr:row>
          <xdr:rowOff>304800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1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22</xdr:row>
          <xdr:rowOff>60960</xdr:rowOff>
        </xdr:from>
        <xdr:to>
          <xdr:col>7</xdr:col>
          <xdr:colOff>518160</xdr:colOff>
          <xdr:row>22</xdr:row>
          <xdr:rowOff>304800</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1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26</xdr:row>
          <xdr:rowOff>60960</xdr:rowOff>
        </xdr:from>
        <xdr:to>
          <xdr:col>7</xdr:col>
          <xdr:colOff>518160</xdr:colOff>
          <xdr:row>26</xdr:row>
          <xdr:rowOff>304800</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1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27</xdr:row>
          <xdr:rowOff>60960</xdr:rowOff>
        </xdr:from>
        <xdr:to>
          <xdr:col>7</xdr:col>
          <xdr:colOff>518160</xdr:colOff>
          <xdr:row>27</xdr:row>
          <xdr:rowOff>304800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1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28</xdr:row>
          <xdr:rowOff>60960</xdr:rowOff>
        </xdr:from>
        <xdr:to>
          <xdr:col>7</xdr:col>
          <xdr:colOff>518160</xdr:colOff>
          <xdr:row>28</xdr:row>
          <xdr:rowOff>304800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1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32</xdr:row>
          <xdr:rowOff>60960</xdr:rowOff>
        </xdr:from>
        <xdr:to>
          <xdr:col>7</xdr:col>
          <xdr:colOff>518160</xdr:colOff>
          <xdr:row>32</xdr:row>
          <xdr:rowOff>304800</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1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33</xdr:row>
          <xdr:rowOff>60960</xdr:rowOff>
        </xdr:from>
        <xdr:to>
          <xdr:col>7</xdr:col>
          <xdr:colOff>518160</xdr:colOff>
          <xdr:row>33</xdr:row>
          <xdr:rowOff>304800</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100-00000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34</xdr:row>
          <xdr:rowOff>60960</xdr:rowOff>
        </xdr:from>
        <xdr:to>
          <xdr:col>7</xdr:col>
          <xdr:colOff>518160</xdr:colOff>
          <xdr:row>34</xdr:row>
          <xdr:rowOff>304800</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1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53340</xdr:colOff>
          <xdr:row>18</xdr:row>
          <xdr:rowOff>213360</xdr:rowOff>
        </xdr:from>
        <xdr:to>
          <xdr:col>8</xdr:col>
          <xdr:colOff>411480</xdr:colOff>
          <xdr:row>20</xdr:row>
          <xdr:rowOff>182880</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1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24</xdr:row>
          <xdr:rowOff>121920</xdr:rowOff>
        </xdr:from>
        <xdr:to>
          <xdr:col>7</xdr:col>
          <xdr:colOff>518160</xdr:colOff>
          <xdr:row>24</xdr:row>
          <xdr:rowOff>365760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1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30</xdr:row>
          <xdr:rowOff>91440</xdr:rowOff>
        </xdr:from>
        <xdr:to>
          <xdr:col>7</xdr:col>
          <xdr:colOff>518160</xdr:colOff>
          <xdr:row>31</xdr:row>
          <xdr:rowOff>0</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1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14</xdr:col>
      <xdr:colOff>187299</xdr:colOff>
      <xdr:row>6</xdr:row>
      <xdr:rowOff>27214</xdr:rowOff>
    </xdr:from>
    <xdr:to>
      <xdr:col>27</xdr:col>
      <xdr:colOff>145677</xdr:colOff>
      <xdr:row>7</xdr:row>
      <xdr:rowOff>155121</xdr:rowOff>
    </xdr:to>
    <xdr:sp macro="" textlink="">
      <xdr:nvSpPr>
        <xdr:cNvPr id="2" name="テキスト ボックス 1">
          <a:extLst>
            <a:ext uri="{FF2B5EF4-FFF2-40B4-BE49-F238E27FC236}">
              <a16:creationId xmlns:a16="http://schemas.microsoft.com/office/drawing/2014/main" id="{8D63FE06-430C-48E3-BFA6-4BB181B5B239}"/>
            </a:ext>
          </a:extLst>
        </xdr:cNvPr>
        <xdr:cNvSpPr txBox="1"/>
      </xdr:nvSpPr>
      <xdr:spPr>
        <a:xfrm>
          <a:off x="3159099" y="1368334"/>
          <a:ext cx="2693958" cy="29554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住所、氏名、役職は履歴事項のとおり記載</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br>
            <a:rPr kumimoji="1" lang="en-US" altLang="ja-JP" sz="1100"/>
          </a:br>
          <a:endParaRPr kumimoji="1" lang="ja-JP" altLang="en-US" sz="1100"/>
        </a:p>
      </xdr:txBody>
    </xdr:sp>
    <xdr:clientData fPrintsWithSheet="0"/>
  </xdr:twoCellAnchor>
  <xdr:twoCellAnchor>
    <xdr:from>
      <xdr:col>20</xdr:col>
      <xdr:colOff>170330</xdr:colOff>
      <xdr:row>96</xdr:row>
      <xdr:rowOff>152400</xdr:rowOff>
    </xdr:from>
    <xdr:to>
      <xdr:col>26</xdr:col>
      <xdr:colOff>68580</xdr:colOff>
      <xdr:row>97</xdr:row>
      <xdr:rowOff>74407</xdr:rowOff>
    </xdr:to>
    <xdr:sp macro="" textlink="">
      <xdr:nvSpPr>
        <xdr:cNvPr id="3" name="楕円 2">
          <a:extLst>
            <a:ext uri="{FF2B5EF4-FFF2-40B4-BE49-F238E27FC236}">
              <a16:creationId xmlns:a16="http://schemas.microsoft.com/office/drawing/2014/main" id="{4107795B-6273-4742-8D8F-91245E99CA08}"/>
            </a:ext>
          </a:extLst>
        </xdr:cNvPr>
        <xdr:cNvSpPr/>
      </xdr:nvSpPr>
      <xdr:spPr>
        <a:xfrm>
          <a:off x="4437530" y="28628340"/>
          <a:ext cx="1132690" cy="310627"/>
        </a:xfrm>
        <a:prstGeom prst="ellipse">
          <a:avLst/>
        </a:prstGeom>
        <a:noFill/>
        <a:ln w="25400"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0</xdr:col>
      <xdr:colOff>178036</xdr:colOff>
      <xdr:row>39</xdr:row>
      <xdr:rowOff>64093</xdr:rowOff>
    </xdr:from>
    <xdr:to>
      <xdr:col>13</xdr:col>
      <xdr:colOff>46110</xdr:colOff>
      <xdr:row>50</xdr:row>
      <xdr:rowOff>121065</xdr:rowOff>
    </xdr:to>
    <xdr:sp macro="" textlink="">
      <xdr:nvSpPr>
        <xdr:cNvPr id="4" name="テキスト ボックス 3">
          <a:extLst>
            <a:ext uri="{FF2B5EF4-FFF2-40B4-BE49-F238E27FC236}">
              <a16:creationId xmlns:a16="http://schemas.microsoft.com/office/drawing/2014/main" id="{06A733B3-65DF-2BEC-097A-419CE12A3296}"/>
            </a:ext>
          </a:extLst>
        </xdr:cNvPr>
        <xdr:cNvSpPr txBox="1"/>
      </xdr:nvSpPr>
      <xdr:spPr>
        <a:xfrm>
          <a:off x="178036" y="8624130"/>
          <a:ext cx="2609850" cy="2257514"/>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hangingPunct="0">
            <a:buNone/>
          </a:pPr>
          <a:r>
            <a:rPr lang="ja-JP" sz="1000" b="1" u="sng">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（確認書類）</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marL="342900" lvl="0" indent="-342900" algn="just" hangingPunct="0">
            <a:buFont typeface="+mj-cs"/>
            <a:buAutoNum type="arabicDbPlain"/>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申請書類チェックシート</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b="1" u="sng">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（申請書類：提出部数は上記のとおり）</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２．応募申請書（公社</a:t>
          </a:r>
          <a:r>
            <a:rPr 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1</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号様式）</a:t>
          </a:r>
          <a:endParaRPr lang="en-US" alt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３．会社概要（別紙１）</a:t>
          </a:r>
          <a:endParaRPr lang="en-US" alt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４．事業計画書（別紙２）</a:t>
          </a:r>
          <a:endParaRPr lang="en-US" alt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５．</a:t>
          </a:r>
          <a:r>
            <a:rPr lang="ja-JP" alt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補助事業実施計画一覧</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（別紙３） </a:t>
          </a:r>
          <a:endParaRPr lang="en-US" alt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alt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６</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．事業経費積算書（別紙４）</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indent="127000"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※別紙１、別紙２に関する別添資料</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lnSpc>
              <a:spcPct val="115000"/>
            </a:lnSpc>
            <a:buNone/>
          </a:pPr>
          <a:r>
            <a:rPr lang="ja-JP" sz="1000" b="1" u="sng">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（その他任意添付資料）</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・その他補足説明資料</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r>
            <a:rPr 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    </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（会社案内、製品等のパンフレット）</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twoCellAnchor>
    <xdr:from>
      <xdr:col>14</xdr:col>
      <xdr:colOff>85459</xdr:colOff>
      <xdr:row>39</xdr:row>
      <xdr:rowOff>49852</xdr:rowOff>
    </xdr:from>
    <xdr:to>
      <xdr:col>26</xdr:col>
      <xdr:colOff>178038</xdr:colOff>
      <xdr:row>48</xdr:row>
      <xdr:rowOff>134242</xdr:rowOff>
    </xdr:to>
    <xdr:sp macro="" textlink="">
      <xdr:nvSpPr>
        <xdr:cNvPr id="5" name="テキスト ボックス 5">
          <a:extLst>
            <a:ext uri="{FF2B5EF4-FFF2-40B4-BE49-F238E27FC236}">
              <a16:creationId xmlns:a16="http://schemas.microsoft.com/office/drawing/2014/main" id="{7EE1735D-BACB-6D67-A8F0-D48546BC5763}"/>
            </a:ext>
          </a:extLst>
        </xdr:cNvPr>
        <xdr:cNvSpPr txBox="1"/>
      </xdr:nvSpPr>
      <xdr:spPr>
        <a:xfrm>
          <a:off x="3062244" y="8609889"/>
          <a:ext cx="2627831" cy="1943101"/>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hangingPunct="0">
            <a:buNone/>
          </a:pPr>
          <a:r>
            <a:rPr lang="ja-JP" sz="1000" b="1" u="sng">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（添付書類：１部提出）</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・法人：申請者の履歴事項証明書【原本】</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・個人事業者：</a:t>
          </a:r>
          <a:r>
            <a:rPr lang="ja-JP" alt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開業届</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の写し</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indent="127000" algn="just" hangingPunct="0">
            <a:buNone/>
          </a:pPr>
          <a:r>
            <a:rPr 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 </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lnSpc>
              <a:spcPct val="115000"/>
            </a:lnSpc>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・国税納税証明書【原本】</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・県税納税証明書【原本】</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・別紙４に係る補助対象経費積算根拠資料（見積書</a:t>
          </a:r>
          <a:r>
            <a:rPr lang="ja-JP" alt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、相見積書、選定理由書</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等）</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114300</xdr:colOff>
          <xdr:row>24</xdr:row>
          <xdr:rowOff>160020</xdr:rowOff>
        </xdr:from>
        <xdr:to>
          <xdr:col>11</xdr:col>
          <xdr:colOff>167640</xdr:colOff>
          <xdr:row>26</xdr:row>
          <xdr:rowOff>30480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県内生産者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175260</xdr:colOff>
          <xdr:row>24</xdr:row>
          <xdr:rowOff>160020</xdr:rowOff>
        </xdr:from>
        <xdr:to>
          <xdr:col>16</xdr:col>
          <xdr:colOff>99060</xdr:colOff>
          <xdr:row>26</xdr:row>
          <xdr:rowOff>15240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県内流通事業者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24</xdr:row>
          <xdr:rowOff>137160</xdr:rowOff>
        </xdr:from>
        <xdr:to>
          <xdr:col>2</xdr:col>
          <xdr:colOff>22860</xdr:colOff>
          <xdr:row>26</xdr:row>
          <xdr:rowOff>45720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2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30</xdr:row>
          <xdr:rowOff>0</xdr:rowOff>
        </xdr:from>
        <xdr:to>
          <xdr:col>2</xdr:col>
          <xdr:colOff>22860</xdr:colOff>
          <xdr:row>30</xdr:row>
          <xdr:rowOff>251460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2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25</xdr:row>
          <xdr:rowOff>137160</xdr:rowOff>
        </xdr:from>
        <xdr:to>
          <xdr:col>2</xdr:col>
          <xdr:colOff>22860</xdr:colOff>
          <xdr:row>27</xdr:row>
          <xdr:rowOff>45720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2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26</xdr:row>
          <xdr:rowOff>160020</xdr:rowOff>
        </xdr:from>
        <xdr:to>
          <xdr:col>2</xdr:col>
          <xdr:colOff>30480</xdr:colOff>
          <xdr:row>27</xdr:row>
          <xdr:rowOff>236220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2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27</xdr:row>
          <xdr:rowOff>342900</xdr:rowOff>
        </xdr:from>
        <xdr:to>
          <xdr:col>2</xdr:col>
          <xdr:colOff>30480</xdr:colOff>
          <xdr:row>28</xdr:row>
          <xdr:rowOff>213360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2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33</xdr:row>
          <xdr:rowOff>320040</xdr:rowOff>
        </xdr:from>
        <xdr:to>
          <xdr:col>2</xdr:col>
          <xdr:colOff>30480</xdr:colOff>
          <xdr:row>35</xdr:row>
          <xdr:rowOff>53340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2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34</xdr:row>
          <xdr:rowOff>152400</xdr:rowOff>
        </xdr:from>
        <xdr:to>
          <xdr:col>2</xdr:col>
          <xdr:colOff>30480</xdr:colOff>
          <xdr:row>36</xdr:row>
          <xdr:rowOff>60960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2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37</xdr:row>
          <xdr:rowOff>144780</xdr:rowOff>
        </xdr:from>
        <xdr:to>
          <xdr:col>15</xdr:col>
          <xdr:colOff>38100</xdr:colOff>
          <xdr:row>39</xdr:row>
          <xdr:rowOff>30480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2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正本1部：片面印刷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37</xdr:row>
          <xdr:rowOff>144780</xdr:rowOff>
        </xdr:from>
        <xdr:to>
          <xdr:col>22</xdr:col>
          <xdr:colOff>152400</xdr:colOff>
          <xdr:row>39</xdr:row>
          <xdr:rowOff>38100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2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副本8部：両面印刷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28</xdr:row>
          <xdr:rowOff>342900</xdr:rowOff>
        </xdr:from>
        <xdr:to>
          <xdr:col>2</xdr:col>
          <xdr:colOff>30480</xdr:colOff>
          <xdr:row>29</xdr:row>
          <xdr:rowOff>236220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2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35</xdr:col>
      <xdr:colOff>41910</xdr:colOff>
      <xdr:row>6</xdr:row>
      <xdr:rowOff>137160</xdr:rowOff>
    </xdr:from>
    <xdr:to>
      <xdr:col>58</xdr:col>
      <xdr:colOff>80010</xdr:colOff>
      <xdr:row>22</xdr:row>
      <xdr:rowOff>137160</xdr:rowOff>
    </xdr:to>
    <xdr:sp macro="" textlink="">
      <xdr:nvSpPr>
        <xdr:cNvPr id="2" name="正方形/長方形 1">
          <a:extLst>
            <a:ext uri="{FF2B5EF4-FFF2-40B4-BE49-F238E27FC236}">
              <a16:creationId xmlns:a16="http://schemas.microsoft.com/office/drawing/2014/main" id="{1BDDF86F-6537-410E-8A09-81626A786937}"/>
            </a:ext>
          </a:extLst>
        </xdr:cNvPr>
        <xdr:cNvSpPr/>
      </xdr:nvSpPr>
      <xdr:spPr>
        <a:xfrm>
          <a:off x="5909310" y="1684020"/>
          <a:ext cx="3893820" cy="1844040"/>
        </a:xfrm>
        <a:prstGeom prst="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u="sng">
              <a:solidFill>
                <a:schemeClr val="bg1"/>
              </a:solidFill>
            </a:rPr>
            <a:t>過去３年</a:t>
          </a:r>
          <a:r>
            <a:rPr kumimoji="1" lang="ja-JP" altLang="en-US" sz="1400">
              <a:solidFill>
                <a:schemeClr val="bg1"/>
              </a:solidFill>
            </a:rPr>
            <a:t>の申請状況、及び</a:t>
          </a:r>
          <a:endParaRPr kumimoji="1" lang="en-US" altLang="ja-JP" sz="1400">
            <a:solidFill>
              <a:schemeClr val="bg1"/>
            </a:solidFill>
          </a:endParaRPr>
        </a:p>
        <a:p>
          <a:pPr algn="l"/>
          <a:r>
            <a:rPr kumimoji="1" lang="ja-JP" altLang="en-US" sz="1400">
              <a:solidFill>
                <a:schemeClr val="bg1"/>
              </a:solidFill>
            </a:rPr>
            <a:t>申請年度</a:t>
          </a:r>
          <a:r>
            <a:rPr kumimoji="1" lang="ja-JP" altLang="en-US" sz="1800" b="1" u="sng">
              <a:solidFill>
                <a:schemeClr val="bg1"/>
              </a:solidFill>
            </a:rPr>
            <a:t>申請予定</a:t>
          </a:r>
          <a:r>
            <a:rPr kumimoji="1" lang="ja-JP" altLang="en-US" sz="1400">
              <a:solidFill>
                <a:schemeClr val="bg1"/>
              </a:solidFill>
            </a:rPr>
            <a:t>の事業を記入して下さい。</a:t>
          </a:r>
          <a:endParaRPr kumimoji="1" lang="en-US" altLang="ja-JP" sz="1400">
            <a:solidFill>
              <a:schemeClr val="bg1"/>
            </a:solidFill>
          </a:endParaRPr>
        </a:p>
        <a:p>
          <a:pPr algn="l"/>
          <a:endParaRPr kumimoji="1" lang="en-US" altLang="ja-JP" sz="1400">
            <a:solidFill>
              <a:schemeClr val="bg1"/>
            </a:solidFill>
          </a:endParaRPr>
        </a:p>
        <a:p>
          <a:pPr algn="l"/>
          <a:endParaRPr kumimoji="1" lang="en-US" altLang="ja-JP" sz="1400">
            <a:solidFill>
              <a:schemeClr val="bg1"/>
            </a:solidFill>
          </a:endParaRPr>
        </a:p>
        <a:p>
          <a:pPr algn="l"/>
          <a:r>
            <a:rPr kumimoji="1" lang="en-US" altLang="ja-JP" sz="1400">
              <a:solidFill>
                <a:schemeClr val="bg1"/>
              </a:solidFill>
            </a:rPr>
            <a:t>※</a:t>
          </a:r>
          <a:r>
            <a:rPr kumimoji="1" lang="ja-JP" altLang="en-US" sz="1400">
              <a:solidFill>
                <a:schemeClr val="bg1"/>
              </a:solidFill>
            </a:rPr>
            <a:t>「公的機関名」には、国、都道府県、市町村名を入力してください。</a:t>
          </a:r>
          <a:endParaRPr kumimoji="1" lang="en-US" altLang="ja-JP" sz="1400">
            <a:solidFill>
              <a:schemeClr val="bg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213360</xdr:colOff>
      <xdr:row>1</xdr:row>
      <xdr:rowOff>68580</xdr:rowOff>
    </xdr:from>
    <xdr:to>
      <xdr:col>10</xdr:col>
      <xdr:colOff>68580</xdr:colOff>
      <xdr:row>32</xdr:row>
      <xdr:rowOff>83820</xdr:rowOff>
    </xdr:to>
    <xdr:sp macro="" textlink="">
      <xdr:nvSpPr>
        <xdr:cNvPr id="2" name="テキスト ボックス 1">
          <a:extLst>
            <a:ext uri="{FF2B5EF4-FFF2-40B4-BE49-F238E27FC236}">
              <a16:creationId xmlns:a16="http://schemas.microsoft.com/office/drawing/2014/main" id="{0D8BA5D8-2D62-4ED5-89F1-04A99C47C9AC}"/>
            </a:ext>
          </a:extLst>
        </xdr:cNvPr>
        <xdr:cNvSpPr txBox="1"/>
      </xdr:nvSpPr>
      <xdr:spPr>
        <a:xfrm>
          <a:off x="213360" y="236220"/>
          <a:ext cx="5951220" cy="52120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t>本申請書作成手順</a:t>
          </a:r>
          <a:endParaRPr kumimoji="1" lang="en-US" altLang="ja-JP" sz="2000"/>
        </a:p>
        <a:p>
          <a:endParaRPr kumimoji="1" lang="en-US" altLang="ja-JP" sz="2000"/>
        </a:p>
        <a:p>
          <a:r>
            <a:rPr kumimoji="1" lang="ja-JP" altLang="en-US" sz="2000"/>
            <a:t>⑤申請書</a:t>
          </a:r>
          <a:endParaRPr kumimoji="1" lang="en-US" altLang="ja-JP" sz="2000"/>
        </a:p>
        <a:p>
          <a:r>
            <a:rPr kumimoji="1" lang="ja-JP" altLang="en-US" sz="2000"/>
            <a:t>・提出日を入力する。</a:t>
          </a:r>
          <a:endParaRPr kumimoji="1" lang="en-US" altLang="ja-JP" sz="2000"/>
        </a:p>
        <a:p>
          <a:endParaRPr kumimoji="1" lang="en-US" altLang="ja-JP" sz="2000"/>
        </a:p>
        <a:p>
          <a:r>
            <a:rPr kumimoji="1" lang="ja-JP" altLang="en-US" sz="2000"/>
            <a:t>⑥積算内訳一覧</a:t>
          </a:r>
          <a:endParaRPr kumimoji="1" lang="en-US" altLang="ja-JP" sz="2000"/>
        </a:p>
        <a:p>
          <a:r>
            <a:rPr kumimoji="1" lang="ja-JP" altLang="en-US" sz="2000"/>
            <a:t>・項目ごとに補助対象経費（税込）、数量（人数</a:t>
          </a:r>
          <a:r>
            <a:rPr kumimoji="1" lang="en-US" altLang="ja-JP" sz="2000"/>
            <a:t>×</a:t>
          </a:r>
          <a:r>
            <a:rPr kumimoji="1" lang="ja-JP" altLang="en-US" sz="2000"/>
            <a:t>回数）を入力する。</a:t>
          </a:r>
          <a:endParaRPr kumimoji="1" lang="en-US" altLang="ja-JP" sz="2000"/>
        </a:p>
        <a:p>
          <a:r>
            <a:rPr kumimoji="1" lang="ja-JP" altLang="en-US" sz="2000"/>
            <a:t>・宿泊費に関しては上限額（割り戻し）を選択ください。</a:t>
          </a:r>
          <a:endParaRPr kumimoji="1" lang="en-US" altLang="ja-JP" sz="2000"/>
        </a:p>
        <a:p>
          <a:endParaRPr kumimoji="1" lang="en-US" altLang="ja-JP" sz="2000"/>
        </a:p>
        <a:p>
          <a:r>
            <a:rPr kumimoji="1" lang="en-US" altLang="ja-JP" sz="2000"/>
            <a:t>【</a:t>
          </a:r>
          <a:r>
            <a:rPr kumimoji="1" lang="ja-JP" altLang="en-US" sz="2000"/>
            <a:t>その他</a:t>
          </a:r>
          <a:r>
            <a:rPr kumimoji="1" lang="en-US" altLang="ja-JP" sz="2000"/>
            <a:t>】</a:t>
          </a:r>
        </a:p>
        <a:p>
          <a:r>
            <a:rPr kumimoji="1" lang="ja-JP" altLang="en-US" sz="2000"/>
            <a:t>・修正に関しては、基本的に応募申請書類にて行ってください。</a:t>
          </a:r>
          <a:endParaRPr kumimoji="1" lang="en-US" altLang="ja-JP" sz="2000"/>
        </a:p>
        <a:p>
          <a:endParaRPr kumimoji="1" lang="en-US" altLang="ja-JP" sz="2000"/>
        </a:p>
        <a:p>
          <a:r>
            <a:rPr kumimoji="1" lang="ja-JP" altLang="en-US" sz="2000"/>
            <a:t>ご不明点等ございましたら、事務局へご連絡ください。</a:t>
          </a:r>
          <a:endParaRPr kumimoji="1" lang="en-US" altLang="ja-JP" sz="20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187299</xdr:colOff>
      <xdr:row>8</xdr:row>
      <xdr:rowOff>27214</xdr:rowOff>
    </xdr:from>
    <xdr:to>
      <xdr:col>27</xdr:col>
      <xdr:colOff>145677</xdr:colOff>
      <xdr:row>9</xdr:row>
      <xdr:rowOff>155121</xdr:rowOff>
    </xdr:to>
    <xdr:sp macro="" textlink="">
      <xdr:nvSpPr>
        <xdr:cNvPr id="28" name="テキスト ボックス 27">
          <a:extLst>
            <a:ext uri="{FF2B5EF4-FFF2-40B4-BE49-F238E27FC236}">
              <a16:creationId xmlns:a16="http://schemas.microsoft.com/office/drawing/2014/main" id="{00000000-0008-0000-0000-00001C000000}"/>
            </a:ext>
          </a:extLst>
        </xdr:cNvPr>
        <xdr:cNvSpPr txBox="1"/>
      </xdr:nvSpPr>
      <xdr:spPr>
        <a:xfrm>
          <a:off x="3324946" y="1371920"/>
          <a:ext cx="2871907" cy="29599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住所、氏名、役職は履歴事項のとおり記載</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br>
            <a:rPr kumimoji="1" lang="en-US" altLang="ja-JP" sz="1100"/>
          </a:br>
          <a:endParaRPr kumimoji="1" lang="ja-JP" altLang="en-US" sz="1100"/>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8</xdr:col>
      <xdr:colOff>1353670</xdr:colOff>
      <xdr:row>85</xdr:row>
      <xdr:rowOff>143435</xdr:rowOff>
    </xdr:from>
    <xdr:to>
      <xdr:col>15</xdr:col>
      <xdr:colOff>152400</xdr:colOff>
      <xdr:row>96</xdr:row>
      <xdr:rowOff>62752</xdr:rowOff>
    </xdr:to>
    <xdr:sp macro="" textlink="">
      <xdr:nvSpPr>
        <xdr:cNvPr id="2" name="テキスト ボックス 1">
          <a:extLst>
            <a:ext uri="{FF2B5EF4-FFF2-40B4-BE49-F238E27FC236}">
              <a16:creationId xmlns:a16="http://schemas.microsoft.com/office/drawing/2014/main" id="{11A93CF7-3083-4EFA-9550-77DAF1BB2DAD}"/>
            </a:ext>
          </a:extLst>
        </xdr:cNvPr>
        <xdr:cNvSpPr txBox="1"/>
      </xdr:nvSpPr>
      <xdr:spPr>
        <a:xfrm>
          <a:off x="10467190" y="10476155"/>
          <a:ext cx="4323230" cy="243391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400">
              <a:solidFill>
                <a:schemeClr val="dk1"/>
              </a:solidFill>
              <a:effectLst/>
              <a:latin typeface="+mn-lt"/>
              <a:ea typeface="+mn-ea"/>
              <a:cs typeface="+mn-cs"/>
            </a:rPr>
            <a:t>※</a:t>
          </a:r>
          <a:r>
            <a:rPr lang="ja-JP" altLang="en-US" sz="1400">
              <a:solidFill>
                <a:schemeClr val="dk1"/>
              </a:solidFill>
              <a:effectLst/>
              <a:latin typeface="+mn-lt"/>
              <a:ea typeface="+mn-ea"/>
              <a:cs typeface="+mn-cs"/>
            </a:rPr>
            <a:t>宿泊料</a:t>
          </a:r>
          <a:endParaRPr lang="en-US" altLang="ja-JP" sz="1400">
            <a:solidFill>
              <a:schemeClr val="dk1"/>
            </a:solidFill>
            <a:effectLst/>
            <a:latin typeface="+mn-lt"/>
            <a:ea typeface="+mn-ea"/>
            <a:cs typeface="+mn-cs"/>
          </a:endParaRPr>
        </a:p>
        <a:p>
          <a:r>
            <a:rPr lang="ja-JP" altLang="en-US" sz="1400">
              <a:solidFill>
                <a:schemeClr val="dk1"/>
              </a:solidFill>
              <a:effectLst/>
              <a:latin typeface="+mn-lt"/>
              <a:ea typeface="+mn-ea"/>
              <a:cs typeface="+mn-cs"/>
            </a:rPr>
            <a:t>　</a:t>
          </a:r>
          <a:r>
            <a:rPr lang="ja-JP" altLang="en-US" sz="1400">
              <a:solidFill>
                <a:srgbClr val="FF0000"/>
              </a:solidFill>
              <a:effectLst/>
              <a:latin typeface="+mn-lt"/>
              <a:ea typeface="+mn-ea"/>
              <a:cs typeface="+mn-cs"/>
            </a:rPr>
            <a:t>上限額：該当する宿泊先地域の上限額を入力してください。</a:t>
          </a:r>
          <a:endParaRPr lang="en-US" altLang="ja-JP" sz="1400">
            <a:solidFill>
              <a:srgbClr val="FF0000"/>
            </a:solidFill>
            <a:effectLst/>
            <a:latin typeface="+mn-lt"/>
            <a:ea typeface="+mn-ea"/>
            <a:cs typeface="+mn-cs"/>
          </a:endParaRPr>
        </a:p>
        <a:p>
          <a:endParaRPr lang="en-US"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上限額（補助率</a:t>
          </a:r>
          <a:r>
            <a:rPr lang="en-US" altLang="ja-JP" sz="1100">
              <a:solidFill>
                <a:schemeClr val="dk1"/>
              </a:solidFill>
              <a:effectLst/>
              <a:latin typeface="+mn-lt"/>
              <a:ea typeface="+mn-ea"/>
              <a:cs typeface="+mn-cs"/>
            </a:rPr>
            <a:t>2/3</a:t>
          </a:r>
          <a:r>
            <a:rPr lang="ja-JP" altLang="en-US" sz="1100">
              <a:solidFill>
                <a:schemeClr val="dk1"/>
              </a:solidFill>
              <a:effectLst/>
              <a:latin typeface="+mn-lt"/>
              <a:ea typeface="+mn-ea"/>
              <a:cs typeface="+mn-cs"/>
            </a:rPr>
            <a:t>の割り戻し額）を入力してください。</a:t>
          </a:r>
          <a:endParaRPr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　　</a:t>
          </a:r>
          <a:r>
            <a:rPr lang="ja-JP" altLang="en-US" sz="1200">
              <a:solidFill>
                <a:schemeClr val="dk1"/>
              </a:solidFill>
              <a:effectLst/>
              <a:latin typeface="+mn-lt"/>
              <a:ea typeface="+mn-ea"/>
              <a:cs typeface="+mn-cs"/>
            </a:rPr>
            <a:t>・</a:t>
          </a:r>
          <a:r>
            <a:rPr lang="ja-JP" altLang="ja-JP" sz="1100">
              <a:solidFill>
                <a:schemeClr val="dk1"/>
              </a:solidFill>
              <a:effectLst/>
              <a:latin typeface="+mn-lt"/>
              <a:ea typeface="+mn-ea"/>
              <a:cs typeface="+mn-cs"/>
            </a:rPr>
            <a:t>甲地方</a:t>
          </a:r>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：１泊につき</a:t>
          </a:r>
          <a:r>
            <a:rPr lang="en-US" altLang="ja-JP" sz="1100">
              <a:solidFill>
                <a:schemeClr val="dk1"/>
              </a:solidFill>
              <a:effectLst/>
              <a:latin typeface="+mn-lt"/>
              <a:ea typeface="+mn-ea"/>
              <a:cs typeface="+mn-cs"/>
            </a:rPr>
            <a:t>7,875</a:t>
          </a:r>
          <a:r>
            <a:rPr lang="ja-JP" altLang="ja-JP" sz="1100">
              <a:solidFill>
                <a:schemeClr val="dk1"/>
              </a:solidFill>
              <a:effectLst/>
              <a:latin typeface="+mn-lt"/>
              <a:ea typeface="+mn-ea"/>
              <a:cs typeface="+mn-cs"/>
            </a:rPr>
            <a:t>円</a:t>
          </a:r>
          <a:endParaRPr lang="ja-JP" altLang="ja-JP" sz="1200">
            <a:effectLst/>
          </a:endParaRPr>
        </a:p>
        <a:p>
          <a:r>
            <a:rPr lang="ja-JP" altLang="en-US" sz="1200">
              <a:solidFill>
                <a:schemeClr val="dk1"/>
              </a:solidFill>
              <a:effectLst/>
              <a:latin typeface="+mn-lt"/>
              <a:ea typeface="+mn-ea"/>
              <a:cs typeface="+mn-cs"/>
            </a:rPr>
            <a:t>　　</a:t>
          </a:r>
          <a:r>
            <a:rPr lang="ja-JP" altLang="en-US" sz="1200" baseline="0">
              <a:solidFill>
                <a:schemeClr val="dk1"/>
              </a:solidFill>
              <a:effectLst/>
              <a:latin typeface="+mn-lt"/>
              <a:ea typeface="+mn-ea"/>
              <a:cs typeface="+mn-cs"/>
            </a:rPr>
            <a:t>   甲地方以外  ：</a:t>
          </a:r>
          <a:r>
            <a:rPr lang="ja-JP" altLang="ja-JP" sz="1200">
              <a:solidFill>
                <a:schemeClr val="dk1"/>
              </a:solidFill>
              <a:effectLst/>
              <a:latin typeface="+mn-lt"/>
              <a:ea typeface="+mn-ea"/>
              <a:cs typeface="+mn-cs"/>
            </a:rPr>
            <a:t>１泊につき</a:t>
          </a:r>
          <a:r>
            <a:rPr lang="en-US" altLang="ja-JP" sz="1200">
              <a:solidFill>
                <a:schemeClr val="dk1"/>
              </a:solidFill>
              <a:effectLst/>
              <a:latin typeface="+mn-lt"/>
              <a:ea typeface="+mn-ea"/>
              <a:cs typeface="+mn-cs"/>
            </a:rPr>
            <a:t>6,900</a:t>
          </a:r>
          <a:r>
            <a:rPr lang="ja-JP" altLang="ja-JP" sz="1200">
              <a:solidFill>
                <a:schemeClr val="dk1"/>
              </a:solidFill>
              <a:effectLst/>
              <a:latin typeface="+mn-lt"/>
              <a:ea typeface="+mn-ea"/>
              <a:cs typeface="+mn-cs"/>
            </a:rPr>
            <a:t>円</a:t>
          </a:r>
          <a:endParaRPr lang="en-US" altLang="ja-JP" sz="1200">
            <a:solidFill>
              <a:schemeClr val="dk1"/>
            </a:solidFill>
            <a:effectLst/>
            <a:latin typeface="+mn-lt"/>
            <a:ea typeface="+mn-ea"/>
            <a:cs typeface="+mn-cs"/>
          </a:endParaRPr>
        </a:p>
        <a:p>
          <a:r>
            <a:rPr lang="ja-JP" altLang="en-US" sz="1200">
              <a:solidFill>
                <a:schemeClr val="dk1"/>
              </a:solidFill>
              <a:effectLst/>
              <a:latin typeface="+mn-lt"/>
              <a:ea typeface="+mn-ea"/>
              <a:cs typeface="+mn-cs"/>
            </a:rPr>
            <a:t>　　　　　　甲地方は「宿泊費</a:t>
          </a:r>
          <a:r>
            <a:rPr lang="en-US" altLang="ja-JP" sz="1200">
              <a:solidFill>
                <a:schemeClr val="dk1"/>
              </a:solidFill>
              <a:effectLst/>
              <a:latin typeface="+mn-lt"/>
              <a:ea typeface="+mn-ea"/>
              <a:cs typeface="+mn-cs"/>
            </a:rPr>
            <a:t>(</a:t>
          </a:r>
          <a:r>
            <a:rPr lang="ja-JP" altLang="en-US" sz="1200">
              <a:solidFill>
                <a:schemeClr val="dk1"/>
              </a:solidFill>
              <a:effectLst/>
              <a:latin typeface="+mn-lt"/>
              <a:ea typeface="+mn-ea"/>
              <a:cs typeface="+mn-cs"/>
            </a:rPr>
            <a:t>甲地方</a:t>
          </a:r>
          <a:r>
            <a:rPr lang="en-US" altLang="ja-JP" sz="1200">
              <a:solidFill>
                <a:schemeClr val="dk1"/>
              </a:solidFill>
              <a:effectLst/>
              <a:latin typeface="+mn-lt"/>
              <a:ea typeface="+mn-ea"/>
              <a:cs typeface="+mn-cs"/>
            </a:rPr>
            <a:t>)</a:t>
          </a:r>
          <a:r>
            <a:rPr lang="ja-JP" altLang="en-US" sz="1200">
              <a:solidFill>
                <a:schemeClr val="dk1"/>
              </a:solidFill>
              <a:effectLst/>
              <a:latin typeface="+mn-lt"/>
              <a:ea typeface="+mn-ea"/>
              <a:cs typeface="+mn-cs"/>
            </a:rPr>
            <a:t>」をご確認ください。</a:t>
          </a:r>
          <a:endParaRPr lang="ja-JP" altLang="ja-JP" sz="1200">
            <a:solidFill>
              <a:schemeClr val="dk1"/>
            </a:solidFill>
            <a:effectLst/>
            <a:latin typeface="+mn-lt"/>
            <a:ea typeface="+mn-ea"/>
            <a:cs typeface="+mn-cs"/>
          </a:endParaRPr>
        </a:p>
        <a:p>
          <a:r>
            <a:rPr kumimoji="1" lang="ja-JP" altLang="en-US" sz="1100"/>
            <a:t>　</a:t>
          </a:r>
        </a:p>
      </xdr:txBody>
    </xdr:sp>
    <xdr:clientData fPrintsWithSheet="0"/>
  </xdr:twoCellAnchor>
  <xdr:twoCellAnchor>
    <xdr:from>
      <xdr:col>3</xdr:col>
      <xdr:colOff>35859</xdr:colOff>
      <xdr:row>1</xdr:row>
      <xdr:rowOff>8964</xdr:rowOff>
    </xdr:from>
    <xdr:to>
      <xdr:col>6</xdr:col>
      <xdr:colOff>1515675</xdr:colOff>
      <xdr:row>2</xdr:row>
      <xdr:rowOff>89646</xdr:rowOff>
    </xdr:to>
    <xdr:sp macro="" textlink="">
      <xdr:nvSpPr>
        <xdr:cNvPr id="3" name="テキスト ボックス 2">
          <a:extLst>
            <a:ext uri="{FF2B5EF4-FFF2-40B4-BE49-F238E27FC236}">
              <a16:creationId xmlns:a16="http://schemas.microsoft.com/office/drawing/2014/main" id="{CFC5EA3D-CBD6-4AE1-B502-0D442C77E110}"/>
            </a:ext>
          </a:extLst>
        </xdr:cNvPr>
        <xdr:cNvSpPr txBox="1"/>
      </xdr:nvSpPr>
      <xdr:spPr>
        <a:xfrm>
          <a:off x="2238039" y="351864"/>
          <a:ext cx="4733556" cy="362622"/>
        </a:xfrm>
        <a:prstGeom prst="rect">
          <a:avLst/>
        </a:prstGeom>
        <a:solidFill>
          <a:srgbClr val="FFFFCC">
            <a:alpha val="62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lt"/>
              <a:ea typeface="+mn-ea"/>
              <a:cs typeface="+mn-cs"/>
            </a:rPr>
            <a:t>黄色のセル（数量、補助対象経費税込、摘要）を入力ください。</a:t>
          </a:r>
          <a:endParaRPr kumimoji="1" lang="ja-JP" altLang="en-US" sz="1200" b="1">
            <a:solidFill>
              <a:srgbClr val="FF0000"/>
            </a:solidFill>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0</xdr:col>
      <xdr:colOff>1152939</xdr:colOff>
      <xdr:row>2</xdr:row>
      <xdr:rowOff>59635</xdr:rowOff>
    </xdr:from>
    <xdr:to>
      <xdr:col>3</xdr:col>
      <xdr:colOff>754438</xdr:colOff>
      <xdr:row>4</xdr:row>
      <xdr:rowOff>279756</xdr:rowOff>
    </xdr:to>
    <xdr:sp macro="" textlink="">
      <xdr:nvSpPr>
        <xdr:cNvPr id="2" name="テキスト ボックス 1">
          <a:extLst>
            <a:ext uri="{FF2B5EF4-FFF2-40B4-BE49-F238E27FC236}">
              <a16:creationId xmlns:a16="http://schemas.microsoft.com/office/drawing/2014/main" id="{BEF0A674-A946-4EFF-90A6-0FAC7B1E19EB}"/>
            </a:ext>
          </a:extLst>
        </xdr:cNvPr>
        <xdr:cNvSpPr txBox="1"/>
      </xdr:nvSpPr>
      <xdr:spPr>
        <a:xfrm>
          <a:off x="1152939" y="516835"/>
          <a:ext cx="3952519" cy="677321"/>
        </a:xfrm>
        <a:prstGeom prst="rect">
          <a:avLst/>
        </a:prstGeom>
        <a:solidFill>
          <a:srgbClr val="00B0F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chemeClr val="bg1"/>
              </a:solidFill>
            </a:rPr>
            <a:t>こちらのシートは出力のみとなります。</a:t>
          </a:r>
          <a:endParaRPr kumimoji="1" lang="en-US" altLang="ja-JP" sz="1100">
            <a:solidFill>
              <a:schemeClr val="bg1"/>
            </a:solidFill>
          </a:endParaRPr>
        </a:p>
        <a:p>
          <a:r>
            <a:rPr kumimoji="1" lang="en-US" altLang="ja-JP" sz="1100">
              <a:solidFill>
                <a:schemeClr val="bg1"/>
              </a:solidFill>
            </a:rPr>
            <a:t>※</a:t>
          </a:r>
          <a:r>
            <a:rPr kumimoji="1" lang="ja-JP" altLang="en-US" sz="1100">
              <a:solidFill>
                <a:schemeClr val="bg1"/>
              </a:solidFill>
            </a:rPr>
            <a:t>⑥積算内訳一覧を入力後、金額が自動反映されます。</a:t>
          </a:r>
          <a:endParaRPr kumimoji="1" lang="en-US" altLang="ja-JP" sz="1100">
            <a:solidFill>
              <a:schemeClr val="bg1"/>
            </a:solidFill>
          </a:endParaRPr>
        </a:p>
      </xdr:txBody>
    </xdr:sp>
    <xdr:clientData fPrintsWithSheet="0"/>
  </xdr:twoCellAnchor>
  <xdr:twoCellAnchor>
    <xdr:from>
      <xdr:col>0</xdr:col>
      <xdr:colOff>1</xdr:colOff>
      <xdr:row>20</xdr:row>
      <xdr:rowOff>112644</xdr:rowOff>
    </xdr:from>
    <xdr:to>
      <xdr:col>4</xdr:col>
      <xdr:colOff>114301</xdr:colOff>
      <xdr:row>28</xdr:row>
      <xdr:rowOff>26506</xdr:rowOff>
    </xdr:to>
    <xdr:sp macro="" textlink="">
      <xdr:nvSpPr>
        <xdr:cNvPr id="3" name="テキスト ボックス 2">
          <a:extLst>
            <a:ext uri="{FF2B5EF4-FFF2-40B4-BE49-F238E27FC236}">
              <a16:creationId xmlns:a16="http://schemas.microsoft.com/office/drawing/2014/main" id="{96250624-EDA7-4A88-B8C3-3E40857C2673}"/>
            </a:ext>
          </a:extLst>
        </xdr:cNvPr>
        <xdr:cNvSpPr txBox="1"/>
      </xdr:nvSpPr>
      <xdr:spPr>
        <a:xfrm>
          <a:off x="1" y="6068944"/>
          <a:ext cx="5867400" cy="12346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latin typeface="ＭＳ 明朝" panose="02020609040205080304" pitchFamily="17" charset="-128"/>
              <a:ea typeface="ＭＳ 明朝" panose="02020609040205080304" pitchFamily="17" charset="-128"/>
            </a:rPr>
            <a:t>１　収入の部の負担区分の欄の「３　その他」の（　　）内には、収入経費の名称を記載すること。（例：参加企業負担金）</a:t>
          </a:r>
          <a:endParaRPr kumimoji="1" lang="en-US" altLang="ja-JP" sz="800">
            <a:latin typeface="ＭＳ 明朝" panose="02020609040205080304" pitchFamily="17" charset="-128"/>
            <a:ea typeface="ＭＳ 明朝" panose="02020609040205080304" pitchFamily="17" charset="-128"/>
          </a:endParaRPr>
        </a:p>
        <a:p>
          <a:r>
            <a:rPr kumimoji="1" lang="ja-JP" altLang="en-US" sz="800">
              <a:solidFill>
                <a:srgbClr val="FF0000"/>
              </a:solidFill>
              <a:latin typeface="ＭＳ 明朝" panose="02020609040205080304" pitchFamily="17" charset="-128"/>
              <a:ea typeface="ＭＳ 明朝" panose="02020609040205080304" pitchFamily="17" charset="-128"/>
            </a:rPr>
            <a:t>２　支出の部の補助対象経費（税抜額）の欄で記載した金額の内訳を３　積算内訳（補助金申請額の積算内訳等）において記載すること。</a:t>
          </a:r>
          <a:endParaRPr kumimoji="1" lang="en-US" altLang="ja-JP" sz="800">
            <a:solidFill>
              <a:srgbClr val="FF0000"/>
            </a:solidFill>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３　見積書や過去の実績等を参考に、実際に負担すると見込まれる額（消費税等仕入控除税額を減額）を記載すること。</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４　事業に要する経費が確認できる書類（見積書や過去の実績等）の写しを添付すること。</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５　補助金申請額を算出する場合には、補助対象経費ごとの合算額に補助率を乗じるものとし、当該額に１円未満の端数が生じた場合は切捨てとする（補助対象経費ごとに計算）。</a:t>
          </a:r>
          <a:endParaRPr kumimoji="1" lang="en-US" altLang="ja-JP" sz="800">
            <a:latin typeface="ＭＳ 明朝" panose="02020609040205080304" pitchFamily="17" charset="-128"/>
            <a:ea typeface="ＭＳ 明朝" panose="02020609040205080304" pitchFamily="17" charset="-128"/>
          </a:endParaRPr>
        </a:p>
        <a:p>
          <a:r>
            <a:rPr kumimoji="1" lang="ja-JP" altLang="en-US" sz="800">
              <a:latin typeface="ＭＳ 明朝" panose="02020609040205080304" pitchFamily="17" charset="-128"/>
              <a:ea typeface="ＭＳ 明朝" panose="02020609040205080304" pitchFamily="17" charset="-128"/>
            </a:rPr>
            <a:t>６　記載内容に応じて、欄の追加及び拡張を適宜行うこと。</a:t>
          </a:r>
          <a:endParaRPr kumimoji="1" lang="en-US" altLang="ja-JP" sz="800">
            <a:latin typeface="ＭＳ 明朝" panose="02020609040205080304" pitchFamily="17" charset="-128"/>
            <a:ea typeface="ＭＳ 明朝" panose="02020609040205080304" pitchFamily="17" charset="-128"/>
          </a:endParaRPr>
        </a:p>
        <a:p>
          <a:endParaRPr kumimoji="1" lang="en-US" altLang="ja-JP" sz="800">
            <a:latin typeface="ＭＳ 明朝" panose="02020609040205080304" pitchFamily="17" charset="-128"/>
            <a:ea typeface="ＭＳ 明朝" panose="02020609040205080304" pitchFamily="17" charset="-128"/>
          </a:endParaRPr>
        </a:p>
        <a:p>
          <a:endParaRPr kumimoji="1" lang="en-US" altLang="ja-JP" sz="800">
            <a:latin typeface="ＭＳ 明朝" panose="02020609040205080304" pitchFamily="17" charset="-128"/>
            <a:ea typeface="ＭＳ 明朝" panose="02020609040205080304" pitchFamily="17" charset="-128"/>
          </a:endParaRPr>
        </a:p>
        <a:p>
          <a:endParaRPr kumimoji="1" lang="en-US" altLang="ja-JP" sz="800">
            <a:latin typeface="ＭＳ 明朝" panose="02020609040205080304" pitchFamily="17" charset="-128"/>
            <a:ea typeface="ＭＳ 明朝" panose="02020609040205080304" pitchFamily="17" charset="-128"/>
          </a:endParaRPr>
        </a:p>
        <a:p>
          <a:endParaRPr kumimoji="1" lang="en-US" altLang="ja-JP" sz="800">
            <a:latin typeface="ＭＳ 明朝" panose="02020609040205080304" pitchFamily="17" charset="-128"/>
            <a:ea typeface="ＭＳ 明朝" panose="02020609040205080304" pitchFamily="17" charset="-128"/>
          </a:endParaRPr>
        </a:p>
        <a:p>
          <a:endParaRPr kumimoji="1" lang="ja-JP" altLang="en-US" sz="800">
            <a:latin typeface="ＭＳ 明朝" panose="02020609040205080304" pitchFamily="17" charset="-128"/>
            <a:ea typeface="ＭＳ 明朝" panose="02020609040205080304" pitchFamily="17"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72241</xdr:colOff>
      <xdr:row>0</xdr:row>
      <xdr:rowOff>0</xdr:rowOff>
    </xdr:from>
    <xdr:to>
      <xdr:col>13</xdr:col>
      <xdr:colOff>526389</xdr:colOff>
      <xdr:row>44</xdr:row>
      <xdr:rowOff>110666</xdr:rowOff>
    </xdr:to>
    <xdr:pic>
      <xdr:nvPicPr>
        <xdr:cNvPr id="2" name="図 1">
          <a:extLst>
            <a:ext uri="{FF2B5EF4-FFF2-40B4-BE49-F238E27FC236}">
              <a16:creationId xmlns:a16="http://schemas.microsoft.com/office/drawing/2014/main" id="{03DD6045-5960-409C-BC96-F589539519DB}"/>
            </a:ext>
          </a:extLst>
        </xdr:cNvPr>
        <xdr:cNvPicPr>
          <a:picLocks noChangeAspect="1"/>
        </xdr:cNvPicPr>
      </xdr:nvPicPr>
      <xdr:blipFill>
        <a:blip xmlns:r="http://schemas.openxmlformats.org/officeDocument/2006/relationships" r:embed="rId1"/>
        <a:stretch>
          <a:fillRect/>
        </a:stretch>
      </xdr:blipFill>
      <xdr:spPr>
        <a:xfrm>
          <a:off x="72241" y="0"/>
          <a:ext cx="9171428" cy="729523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0.xml"/><Relationship Id="rId1" Type="http://schemas.openxmlformats.org/officeDocument/2006/relationships/printerSettings" Target="../printerSettings/printerSettings12.bin"/><Relationship Id="rId4" Type="http://schemas.openxmlformats.org/officeDocument/2006/relationships/comments" Target="../comments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omments" Target="../comments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2" Type="http://schemas.openxmlformats.org/officeDocument/2006/relationships/drawing" Target="../drawings/drawing3.xml"/><Relationship Id="rId16" Type="http://schemas.openxmlformats.org/officeDocument/2006/relationships/comments" Target="../comments2.xml"/><Relationship Id="rId1" Type="http://schemas.openxmlformats.org/officeDocument/2006/relationships/printerSettings" Target="../printerSettings/printerSettings3.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17AD0-1FC6-4000-9781-8B019541BE1E}">
  <sheetPr codeName="Sheet1">
    <tabColor rgb="FFFF0000"/>
  </sheetPr>
  <dimension ref="A1"/>
  <sheetViews>
    <sheetView tabSelected="1" zoomScaleNormal="100" workbookViewId="0">
      <selection activeCell="N22" sqref="N22"/>
    </sheetView>
  </sheetViews>
  <sheetFormatPr defaultRowHeight="13.2"/>
  <sheetData/>
  <phoneticPr fontId="2"/>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6977A-1FF7-44DA-870F-71AA05504A59}">
  <sheetPr codeName="Sheet10"/>
  <dimension ref="A1:I452"/>
  <sheetViews>
    <sheetView view="pageBreakPreview" topLeftCell="A7" zoomScale="85" zoomScaleNormal="85" zoomScaleSheetLayoutView="85" zoomScalePageLayoutView="55" workbookViewId="0">
      <selection activeCell="E6" sqref="E6"/>
    </sheetView>
  </sheetViews>
  <sheetFormatPr defaultRowHeight="13.2"/>
  <cols>
    <col min="1" max="1" width="14.33203125" style="87" customWidth="1"/>
    <col min="2" max="2" width="8.21875" customWidth="1"/>
    <col min="3" max="3" width="9.5546875" style="50" customWidth="1"/>
    <col min="4" max="4" width="13.77734375" style="50" bestFit="1" customWidth="1"/>
    <col min="5" max="5" width="14.109375" style="50" customWidth="1"/>
    <col min="6" max="6" width="19.5546875" style="50" customWidth="1"/>
    <col min="7" max="7" width="23.88671875" style="50" customWidth="1"/>
    <col min="8" max="8" width="29.44140625" style="50" customWidth="1"/>
    <col min="9" max="9" width="21.88671875" customWidth="1"/>
  </cols>
  <sheetData>
    <row r="1" spans="1:9" ht="19.8" thickBot="1">
      <c r="A1" s="47" t="s">
        <v>405</v>
      </c>
      <c r="B1" s="48"/>
      <c r="C1" s="49"/>
      <c r="H1" s="622" t="s">
        <v>236</v>
      </c>
      <c r="I1" s="623"/>
    </row>
    <row r="2" spans="1:9" ht="16.2">
      <c r="A2" s="51" t="s">
        <v>109</v>
      </c>
      <c r="B2" s="52">
        <v>0.5</v>
      </c>
      <c r="C2" s="49"/>
      <c r="D2" s="49"/>
      <c r="E2" s="49"/>
      <c r="H2" s="624" t="s">
        <v>110</v>
      </c>
      <c r="I2" s="624"/>
    </row>
    <row r="3" spans="1:9" ht="15" customHeight="1">
      <c r="A3" s="51"/>
      <c r="B3" s="52"/>
      <c r="C3" s="49"/>
      <c r="D3" s="49"/>
      <c r="E3" s="49"/>
    </row>
    <row r="4" spans="1:9" ht="19.8" thickBot="1">
      <c r="A4" s="53" t="s">
        <v>111</v>
      </c>
    </row>
    <row r="5" spans="1:9" s="11" customFormat="1" ht="27" thickBot="1">
      <c r="A5" s="166" t="s">
        <v>112</v>
      </c>
      <c r="B5" s="167" t="s">
        <v>113</v>
      </c>
      <c r="C5" s="168" t="s">
        <v>114</v>
      </c>
      <c r="D5" s="168" t="s">
        <v>115</v>
      </c>
      <c r="E5" s="169" t="s">
        <v>116</v>
      </c>
      <c r="F5" s="168" t="s">
        <v>117</v>
      </c>
      <c r="G5" s="170" t="s">
        <v>118</v>
      </c>
      <c r="H5" s="54" t="s">
        <v>119</v>
      </c>
      <c r="I5" s="171" t="s">
        <v>120</v>
      </c>
    </row>
    <row r="6" spans="1:9" ht="18" customHeight="1">
      <c r="A6" s="600" t="s">
        <v>121</v>
      </c>
      <c r="B6" s="55">
        <v>1</v>
      </c>
      <c r="C6" s="56" t="s">
        <v>122</v>
      </c>
      <c r="D6" s="57">
        <f>+ROUNDDOWN((F6/1.1),0)</f>
        <v>0</v>
      </c>
      <c r="E6" s="58"/>
      <c r="F6" s="58"/>
      <c r="G6" s="57">
        <f>(D6*E6)</f>
        <v>0</v>
      </c>
      <c r="H6" s="59">
        <f>+IF(D6&lt;C6,(D6*E6),C6*E6)</f>
        <v>0</v>
      </c>
      <c r="I6" s="60"/>
    </row>
    <row r="7" spans="1:9" ht="18" customHeight="1">
      <c r="A7" s="601"/>
      <c r="B7" s="61">
        <v>1</v>
      </c>
      <c r="C7" s="62" t="s">
        <v>122</v>
      </c>
      <c r="D7" s="63">
        <f t="shared" ref="D7:D9" si="0">+ROUNDDOWN((F7/1.1),0)</f>
        <v>0</v>
      </c>
      <c r="E7" s="64"/>
      <c r="F7" s="64"/>
      <c r="G7" s="65">
        <f t="shared" ref="G7:G9" si="1">(D7*E7)</f>
        <v>0</v>
      </c>
      <c r="H7" s="66">
        <f t="shared" ref="H7:H9" si="2">+IF(D7&lt;C7,(D7*E7),C7*E7)</f>
        <v>0</v>
      </c>
      <c r="I7" s="67"/>
    </row>
    <row r="8" spans="1:9" ht="18" customHeight="1">
      <c r="A8" s="601"/>
      <c r="B8" s="61">
        <v>1</v>
      </c>
      <c r="C8" s="62" t="s">
        <v>122</v>
      </c>
      <c r="D8" s="63">
        <f t="shared" si="0"/>
        <v>0</v>
      </c>
      <c r="E8" s="64"/>
      <c r="F8" s="64"/>
      <c r="G8" s="65">
        <f t="shared" si="1"/>
        <v>0</v>
      </c>
      <c r="H8" s="66">
        <f t="shared" si="2"/>
        <v>0</v>
      </c>
      <c r="I8" s="67"/>
    </row>
    <row r="9" spans="1:9" ht="18" customHeight="1">
      <c r="A9" s="601"/>
      <c r="B9" s="61">
        <v>1</v>
      </c>
      <c r="C9" s="62" t="s">
        <v>122</v>
      </c>
      <c r="D9" s="63">
        <f t="shared" si="0"/>
        <v>0</v>
      </c>
      <c r="E9" s="64"/>
      <c r="F9" s="64"/>
      <c r="G9" s="65">
        <f t="shared" si="1"/>
        <v>0</v>
      </c>
      <c r="H9" s="66">
        <f t="shared" si="2"/>
        <v>0</v>
      </c>
      <c r="I9" s="67"/>
    </row>
    <row r="10" spans="1:9" ht="18" customHeight="1">
      <c r="A10" s="601"/>
      <c r="B10" s="597" t="s">
        <v>123</v>
      </c>
      <c r="C10" s="598"/>
      <c r="D10" s="598"/>
      <c r="E10" s="599"/>
      <c r="F10" s="68">
        <f>SUM(F6:F9)</f>
        <v>0</v>
      </c>
      <c r="G10" s="68">
        <f>SUM(G6:G9)</f>
        <v>0</v>
      </c>
      <c r="H10" s="69">
        <f>SUM(H6:H9)</f>
        <v>0</v>
      </c>
      <c r="I10" s="70"/>
    </row>
    <row r="11" spans="1:9" ht="18" customHeight="1">
      <c r="A11" s="601"/>
      <c r="B11" s="77">
        <v>2</v>
      </c>
      <c r="C11" s="62" t="s">
        <v>122</v>
      </c>
      <c r="D11" s="63">
        <f>+ROUNDDOWN((F11/1.1),0)</f>
        <v>0</v>
      </c>
      <c r="E11" s="64"/>
      <c r="F11" s="64"/>
      <c r="G11" s="65">
        <f>(D11*E11)</f>
        <v>0</v>
      </c>
      <c r="H11" s="66">
        <f>+IF(D11&lt;C11,(D11*E11),C11*E11)</f>
        <v>0</v>
      </c>
      <c r="I11" s="67"/>
    </row>
    <row r="12" spans="1:9" ht="18" customHeight="1">
      <c r="A12" s="601"/>
      <c r="B12" s="77">
        <v>2</v>
      </c>
      <c r="C12" s="62" t="s">
        <v>122</v>
      </c>
      <c r="D12" s="63">
        <f t="shared" ref="D12:D14" si="3">+ROUNDDOWN((F12/1.1),0)</f>
        <v>0</v>
      </c>
      <c r="E12" s="64"/>
      <c r="F12" s="64"/>
      <c r="G12" s="65">
        <f t="shared" ref="G12:G14" si="4">(D12*E12)</f>
        <v>0</v>
      </c>
      <c r="H12" s="66">
        <f t="shared" ref="H12:H14" si="5">+IF(D12&lt;C12,(D12*E12),C12*E12)</f>
        <v>0</v>
      </c>
      <c r="I12" s="67"/>
    </row>
    <row r="13" spans="1:9" ht="18" customHeight="1">
      <c r="A13" s="601"/>
      <c r="B13" s="77">
        <v>2</v>
      </c>
      <c r="C13" s="62" t="s">
        <v>122</v>
      </c>
      <c r="D13" s="63">
        <f t="shared" si="3"/>
        <v>0</v>
      </c>
      <c r="E13" s="64"/>
      <c r="F13" s="64"/>
      <c r="G13" s="65">
        <f t="shared" si="4"/>
        <v>0</v>
      </c>
      <c r="H13" s="66">
        <f t="shared" si="5"/>
        <v>0</v>
      </c>
      <c r="I13" s="67"/>
    </row>
    <row r="14" spans="1:9" ht="18" customHeight="1">
      <c r="A14" s="601"/>
      <c r="B14" s="77">
        <v>2</v>
      </c>
      <c r="C14" s="62" t="s">
        <v>122</v>
      </c>
      <c r="D14" s="63">
        <f t="shared" si="3"/>
        <v>0</v>
      </c>
      <c r="E14" s="64"/>
      <c r="F14" s="64"/>
      <c r="G14" s="65">
        <f t="shared" si="4"/>
        <v>0</v>
      </c>
      <c r="H14" s="66">
        <f t="shared" si="5"/>
        <v>0</v>
      </c>
      <c r="I14" s="67"/>
    </row>
    <row r="15" spans="1:9" ht="18" customHeight="1">
      <c r="A15" s="601"/>
      <c r="B15" s="597" t="s">
        <v>123</v>
      </c>
      <c r="C15" s="598"/>
      <c r="D15" s="598"/>
      <c r="E15" s="599"/>
      <c r="F15" s="78">
        <f>SUM(F11:F14)</f>
        <v>0</v>
      </c>
      <c r="G15" s="78">
        <f>SUM(G11:G14)</f>
        <v>0</v>
      </c>
      <c r="H15" s="69">
        <f>SUM(H11:H14)</f>
        <v>0</v>
      </c>
      <c r="I15" s="70"/>
    </row>
    <row r="16" spans="1:9" ht="18" customHeight="1">
      <c r="A16" s="601"/>
      <c r="B16" s="77">
        <v>3</v>
      </c>
      <c r="C16" s="62" t="s">
        <v>122</v>
      </c>
      <c r="D16" s="63">
        <f>+ROUNDDOWN((F16/1.1),0)</f>
        <v>0</v>
      </c>
      <c r="E16" s="64"/>
      <c r="F16" s="64"/>
      <c r="G16" s="65">
        <f>(D16*E16)</f>
        <v>0</v>
      </c>
      <c r="H16" s="66">
        <f>+IF(D16&lt;C16,(D16*E16),C16*E16)</f>
        <v>0</v>
      </c>
      <c r="I16" s="67"/>
    </row>
    <row r="17" spans="1:9" ht="18" customHeight="1">
      <c r="A17" s="601"/>
      <c r="B17" s="77">
        <v>3</v>
      </c>
      <c r="C17" s="62" t="s">
        <v>122</v>
      </c>
      <c r="D17" s="63">
        <f t="shared" ref="D17:D19" si="6">+ROUNDDOWN((F17/1.1),0)</f>
        <v>0</v>
      </c>
      <c r="E17" s="64"/>
      <c r="F17" s="64"/>
      <c r="G17" s="65">
        <f t="shared" ref="G17:G19" si="7">(D17*E17)</f>
        <v>0</v>
      </c>
      <c r="H17" s="66">
        <f t="shared" ref="H17:H19" si="8">+IF(D17&lt;C17,(D17*E17),C17*E17)</f>
        <v>0</v>
      </c>
      <c r="I17" s="67"/>
    </row>
    <row r="18" spans="1:9" ht="18" customHeight="1">
      <c r="A18" s="601"/>
      <c r="B18" s="77">
        <v>3</v>
      </c>
      <c r="C18" s="62" t="s">
        <v>122</v>
      </c>
      <c r="D18" s="63">
        <f t="shared" si="6"/>
        <v>0</v>
      </c>
      <c r="E18" s="64"/>
      <c r="F18" s="64"/>
      <c r="G18" s="65">
        <f t="shared" si="7"/>
        <v>0</v>
      </c>
      <c r="H18" s="66">
        <f t="shared" si="8"/>
        <v>0</v>
      </c>
      <c r="I18" s="67"/>
    </row>
    <row r="19" spans="1:9" ht="18" customHeight="1">
      <c r="A19" s="601"/>
      <c r="B19" s="77">
        <v>3</v>
      </c>
      <c r="C19" s="62" t="s">
        <v>122</v>
      </c>
      <c r="D19" s="63">
        <f t="shared" si="6"/>
        <v>0</v>
      </c>
      <c r="E19" s="64"/>
      <c r="F19" s="64"/>
      <c r="G19" s="65">
        <f t="shared" si="7"/>
        <v>0</v>
      </c>
      <c r="H19" s="66">
        <f t="shared" si="8"/>
        <v>0</v>
      </c>
      <c r="I19" s="67"/>
    </row>
    <row r="20" spans="1:9" ht="18" customHeight="1">
      <c r="A20" s="601"/>
      <c r="B20" s="597" t="s">
        <v>123</v>
      </c>
      <c r="C20" s="598"/>
      <c r="D20" s="598"/>
      <c r="E20" s="599"/>
      <c r="F20" s="78">
        <f>SUM(F16:F19)</f>
        <v>0</v>
      </c>
      <c r="G20" s="78">
        <f>SUM(G16:G19)</f>
        <v>0</v>
      </c>
      <c r="H20" s="69">
        <f>SUM(H16:H19)</f>
        <v>0</v>
      </c>
      <c r="I20" s="70"/>
    </row>
    <row r="21" spans="1:9" ht="18" hidden="1" customHeight="1">
      <c r="A21" s="601"/>
      <c r="B21" s="77">
        <v>4</v>
      </c>
      <c r="C21" s="62" t="s">
        <v>122</v>
      </c>
      <c r="D21" s="63">
        <f>+ROUNDDOWN((F21/1.1),0)</f>
        <v>0</v>
      </c>
      <c r="E21" s="64"/>
      <c r="F21" s="64"/>
      <c r="G21" s="65">
        <f>(D21*E21)</f>
        <v>0</v>
      </c>
      <c r="H21" s="66">
        <f>+IF(D21&lt;C21,(D21*E21),C21*E21)</f>
        <v>0</v>
      </c>
      <c r="I21" s="67"/>
    </row>
    <row r="22" spans="1:9" ht="18" hidden="1" customHeight="1">
      <c r="A22" s="601"/>
      <c r="B22" s="77">
        <v>4</v>
      </c>
      <c r="C22" s="62" t="s">
        <v>122</v>
      </c>
      <c r="D22" s="63">
        <f t="shared" ref="D22:D24" si="9">+ROUNDDOWN((F22/1.1),0)</f>
        <v>0</v>
      </c>
      <c r="E22" s="64"/>
      <c r="F22" s="64"/>
      <c r="G22" s="65">
        <f t="shared" ref="G22:G24" si="10">(D22*E22)</f>
        <v>0</v>
      </c>
      <c r="H22" s="66">
        <f t="shared" ref="H22:H24" si="11">+IF(D22&lt;C22,(D22*E22),C22*E22)</f>
        <v>0</v>
      </c>
      <c r="I22" s="67"/>
    </row>
    <row r="23" spans="1:9" ht="18" hidden="1" customHeight="1">
      <c r="A23" s="601"/>
      <c r="B23" s="77">
        <v>4</v>
      </c>
      <c r="C23" s="62" t="s">
        <v>122</v>
      </c>
      <c r="D23" s="63">
        <f t="shared" si="9"/>
        <v>0</v>
      </c>
      <c r="E23" s="64"/>
      <c r="F23" s="64"/>
      <c r="G23" s="65">
        <f t="shared" si="10"/>
        <v>0</v>
      </c>
      <c r="H23" s="66">
        <f t="shared" si="11"/>
        <v>0</v>
      </c>
      <c r="I23" s="67"/>
    </row>
    <row r="24" spans="1:9" ht="18" hidden="1" customHeight="1">
      <c r="A24" s="601"/>
      <c r="B24" s="77">
        <v>4</v>
      </c>
      <c r="C24" s="62" t="s">
        <v>122</v>
      </c>
      <c r="D24" s="63">
        <f t="shared" si="9"/>
        <v>0</v>
      </c>
      <c r="E24" s="64"/>
      <c r="F24" s="64"/>
      <c r="G24" s="65">
        <f t="shared" si="10"/>
        <v>0</v>
      </c>
      <c r="H24" s="66">
        <f t="shared" si="11"/>
        <v>0</v>
      </c>
      <c r="I24" s="67"/>
    </row>
    <row r="25" spans="1:9" ht="18" hidden="1" customHeight="1">
      <c r="A25" s="601"/>
      <c r="B25" s="597" t="s">
        <v>123</v>
      </c>
      <c r="C25" s="598"/>
      <c r="D25" s="598"/>
      <c r="E25" s="599"/>
      <c r="F25" s="78">
        <f>SUM(F21:F24)</f>
        <v>0</v>
      </c>
      <c r="G25" s="78">
        <f>SUM(G21:G24)</f>
        <v>0</v>
      </c>
      <c r="H25" s="69">
        <f>SUM(H21:H24)</f>
        <v>0</v>
      </c>
      <c r="I25" s="70"/>
    </row>
    <row r="26" spans="1:9" ht="18" hidden="1" customHeight="1">
      <c r="A26" s="601"/>
      <c r="B26" s="77">
        <v>5</v>
      </c>
      <c r="C26" s="62" t="s">
        <v>122</v>
      </c>
      <c r="D26" s="63">
        <f>+ROUNDDOWN((F26/1.1),0)</f>
        <v>0</v>
      </c>
      <c r="E26" s="64"/>
      <c r="F26" s="64"/>
      <c r="G26" s="65">
        <f>(D26*E26)</f>
        <v>0</v>
      </c>
      <c r="H26" s="66">
        <f>+IF(D26&lt;C26,(D26*E26),C26*E26)</f>
        <v>0</v>
      </c>
      <c r="I26" s="67"/>
    </row>
    <row r="27" spans="1:9" ht="18" hidden="1" customHeight="1">
      <c r="A27" s="601"/>
      <c r="B27" s="77">
        <v>5</v>
      </c>
      <c r="C27" s="62" t="s">
        <v>122</v>
      </c>
      <c r="D27" s="63">
        <f t="shared" ref="D27:D29" si="12">+ROUNDDOWN((F27/1.1),0)</f>
        <v>0</v>
      </c>
      <c r="E27" s="64"/>
      <c r="F27" s="64"/>
      <c r="G27" s="65">
        <f t="shared" ref="G27:G29" si="13">(D27*E27)</f>
        <v>0</v>
      </c>
      <c r="H27" s="66">
        <f t="shared" ref="H27:H29" si="14">+IF(D27&lt;C27,(D27*E27),C27*E27)</f>
        <v>0</v>
      </c>
      <c r="I27" s="67"/>
    </row>
    <row r="28" spans="1:9" ht="18" hidden="1" customHeight="1">
      <c r="A28" s="601"/>
      <c r="B28" s="77">
        <v>5</v>
      </c>
      <c r="C28" s="62" t="s">
        <v>122</v>
      </c>
      <c r="D28" s="63">
        <f t="shared" si="12"/>
        <v>0</v>
      </c>
      <c r="E28" s="64"/>
      <c r="F28" s="64"/>
      <c r="G28" s="65">
        <f t="shared" si="13"/>
        <v>0</v>
      </c>
      <c r="H28" s="66">
        <f t="shared" si="14"/>
        <v>0</v>
      </c>
      <c r="I28" s="67"/>
    </row>
    <row r="29" spans="1:9" ht="18" hidden="1" customHeight="1">
      <c r="A29" s="601"/>
      <c r="B29" s="77">
        <v>5</v>
      </c>
      <c r="C29" s="62" t="s">
        <v>122</v>
      </c>
      <c r="D29" s="63">
        <f t="shared" si="12"/>
        <v>0</v>
      </c>
      <c r="E29" s="64"/>
      <c r="F29" s="64"/>
      <c r="G29" s="65">
        <f t="shared" si="13"/>
        <v>0</v>
      </c>
      <c r="H29" s="66">
        <f t="shared" si="14"/>
        <v>0</v>
      </c>
      <c r="I29" s="67"/>
    </row>
    <row r="30" spans="1:9" ht="18" hidden="1" customHeight="1">
      <c r="A30" s="601"/>
      <c r="B30" s="597" t="s">
        <v>123</v>
      </c>
      <c r="C30" s="598"/>
      <c r="D30" s="598"/>
      <c r="E30" s="599"/>
      <c r="F30" s="78">
        <f>SUM(F26:F29)</f>
        <v>0</v>
      </c>
      <c r="G30" s="78">
        <f>SUM(G26:G29)</f>
        <v>0</v>
      </c>
      <c r="H30" s="69">
        <f>SUM(H26:H29)</f>
        <v>0</v>
      </c>
      <c r="I30" s="70"/>
    </row>
    <row r="31" spans="1:9" ht="18" customHeight="1" thickBot="1">
      <c r="A31" s="602"/>
      <c r="B31" s="603" t="s">
        <v>18</v>
      </c>
      <c r="C31" s="604"/>
      <c r="D31" s="604"/>
      <c r="E31" s="605"/>
      <c r="F31" s="79">
        <f>SUM(F10,F15,F20)</f>
        <v>0</v>
      </c>
      <c r="G31" s="80">
        <f>SUM(G10,G15,G20,G25,G30)</f>
        <v>0</v>
      </c>
      <c r="H31" s="81">
        <f>SUM(H10,H15,H20,H25,H30)</f>
        <v>0</v>
      </c>
      <c r="I31" s="82"/>
    </row>
    <row r="32" spans="1:9" ht="18" customHeight="1">
      <c r="A32" s="600" t="s">
        <v>124</v>
      </c>
      <c r="B32" s="55">
        <v>1</v>
      </c>
      <c r="C32" s="56" t="s">
        <v>122</v>
      </c>
      <c r="D32" s="57">
        <f>+ROUNDDOWN((F32/1.1),0)</f>
        <v>0</v>
      </c>
      <c r="E32" s="58"/>
      <c r="F32" s="58"/>
      <c r="G32" s="57">
        <f>(D32*E32)</f>
        <v>0</v>
      </c>
      <c r="H32" s="59">
        <f>+IF(D32&lt;C32,(D32*E32),C32*E32)</f>
        <v>0</v>
      </c>
      <c r="I32" s="60"/>
    </row>
    <row r="33" spans="1:9" ht="18" customHeight="1">
      <c r="A33" s="601"/>
      <c r="B33" s="61">
        <v>1</v>
      </c>
      <c r="C33" s="62" t="s">
        <v>122</v>
      </c>
      <c r="D33" s="63">
        <f t="shared" ref="D33:D35" si="15">+ROUNDDOWN((F33/1.1),0)</f>
        <v>0</v>
      </c>
      <c r="E33" s="64"/>
      <c r="F33" s="64"/>
      <c r="G33" s="65">
        <f t="shared" ref="G33:G35" si="16">(D33*E33)</f>
        <v>0</v>
      </c>
      <c r="H33" s="66">
        <f t="shared" ref="H33:H35" si="17">+IF(D33&lt;C33,(D33*E33),C33*E33)</f>
        <v>0</v>
      </c>
      <c r="I33" s="67"/>
    </row>
    <row r="34" spans="1:9" ht="18" customHeight="1">
      <c r="A34" s="601"/>
      <c r="B34" s="61">
        <v>1</v>
      </c>
      <c r="C34" s="62" t="s">
        <v>122</v>
      </c>
      <c r="D34" s="63">
        <f t="shared" si="15"/>
        <v>0</v>
      </c>
      <c r="E34" s="64"/>
      <c r="F34" s="64"/>
      <c r="G34" s="65">
        <f t="shared" si="16"/>
        <v>0</v>
      </c>
      <c r="H34" s="66">
        <f t="shared" si="17"/>
        <v>0</v>
      </c>
      <c r="I34" s="67"/>
    </row>
    <row r="35" spans="1:9" ht="18" customHeight="1">
      <c r="A35" s="601"/>
      <c r="B35" s="61">
        <v>1</v>
      </c>
      <c r="C35" s="62" t="s">
        <v>122</v>
      </c>
      <c r="D35" s="63">
        <f t="shared" si="15"/>
        <v>0</v>
      </c>
      <c r="E35" s="64"/>
      <c r="F35" s="64"/>
      <c r="G35" s="65">
        <f t="shared" si="16"/>
        <v>0</v>
      </c>
      <c r="H35" s="66">
        <f t="shared" si="17"/>
        <v>0</v>
      </c>
      <c r="I35" s="67"/>
    </row>
    <row r="36" spans="1:9" ht="18" customHeight="1">
      <c r="A36" s="601"/>
      <c r="B36" s="597" t="s">
        <v>123</v>
      </c>
      <c r="C36" s="598"/>
      <c r="D36" s="598"/>
      <c r="E36" s="599"/>
      <c r="F36" s="68">
        <f>SUM(F32:F35)</f>
        <v>0</v>
      </c>
      <c r="G36" s="68">
        <f>SUM(G32:G35)</f>
        <v>0</v>
      </c>
      <c r="H36" s="69">
        <f>SUM(H32:H35)</f>
        <v>0</v>
      </c>
      <c r="I36" s="70"/>
    </row>
    <row r="37" spans="1:9" ht="18" customHeight="1">
      <c r="A37" s="601"/>
      <c r="B37" s="84">
        <v>2</v>
      </c>
      <c r="C37" s="72" t="s">
        <v>122</v>
      </c>
      <c r="D37" s="73">
        <f>+ROUNDDOWN((F37/1.1),0)</f>
        <v>0</v>
      </c>
      <c r="E37" s="74"/>
      <c r="F37" s="74"/>
      <c r="G37" s="73">
        <f>(D37*E37)</f>
        <v>0</v>
      </c>
      <c r="H37" s="75">
        <f>+IF(D37&lt;C37,(D37*E37),C37*E37)</f>
        <v>0</v>
      </c>
      <c r="I37" s="76"/>
    </row>
    <row r="38" spans="1:9" ht="18" customHeight="1">
      <c r="A38" s="601"/>
      <c r="B38" s="77">
        <v>2</v>
      </c>
      <c r="C38" s="62" t="s">
        <v>122</v>
      </c>
      <c r="D38" s="63">
        <f t="shared" ref="D38:D40" si="18">+ROUNDDOWN((F38/1.1),0)</f>
        <v>0</v>
      </c>
      <c r="E38" s="64"/>
      <c r="F38" s="64"/>
      <c r="G38" s="65">
        <f t="shared" ref="G38:G40" si="19">(D38*E38)</f>
        <v>0</v>
      </c>
      <c r="H38" s="66">
        <f t="shared" ref="H38:H40" si="20">+IF(D38&lt;C38,(D38*E38),C38*E38)</f>
        <v>0</v>
      </c>
      <c r="I38" s="67"/>
    </row>
    <row r="39" spans="1:9" ht="18" customHeight="1">
      <c r="A39" s="601"/>
      <c r="B39" s="77">
        <v>2</v>
      </c>
      <c r="C39" s="62" t="s">
        <v>122</v>
      </c>
      <c r="D39" s="63">
        <f t="shared" si="18"/>
        <v>0</v>
      </c>
      <c r="E39" s="64"/>
      <c r="F39" s="64"/>
      <c r="G39" s="65">
        <f t="shared" si="19"/>
        <v>0</v>
      </c>
      <c r="H39" s="66">
        <f t="shared" si="20"/>
        <v>0</v>
      </c>
      <c r="I39" s="67"/>
    </row>
    <row r="40" spans="1:9" ht="18" customHeight="1">
      <c r="A40" s="601"/>
      <c r="B40" s="77">
        <v>2</v>
      </c>
      <c r="C40" s="62" t="s">
        <v>122</v>
      </c>
      <c r="D40" s="63">
        <f t="shared" si="18"/>
        <v>0</v>
      </c>
      <c r="E40" s="64"/>
      <c r="F40" s="64"/>
      <c r="G40" s="65">
        <f t="shared" si="19"/>
        <v>0</v>
      </c>
      <c r="H40" s="66">
        <f t="shared" si="20"/>
        <v>0</v>
      </c>
      <c r="I40" s="67"/>
    </row>
    <row r="41" spans="1:9" ht="18" customHeight="1">
      <c r="A41" s="601"/>
      <c r="B41" s="597" t="s">
        <v>123</v>
      </c>
      <c r="C41" s="598"/>
      <c r="D41" s="598"/>
      <c r="E41" s="599"/>
      <c r="F41" s="78">
        <f>SUM(F37:F40)</f>
        <v>0</v>
      </c>
      <c r="G41" s="78">
        <f>SUM(G37:G40)</f>
        <v>0</v>
      </c>
      <c r="H41" s="69">
        <f>SUM(H37:H40)</f>
        <v>0</v>
      </c>
      <c r="I41" s="70"/>
    </row>
    <row r="42" spans="1:9" ht="18" customHeight="1">
      <c r="A42" s="601"/>
      <c r="B42" s="84">
        <v>3</v>
      </c>
      <c r="C42" s="72" t="s">
        <v>122</v>
      </c>
      <c r="D42" s="73">
        <f>+ROUNDDOWN((F42/1.1),0)</f>
        <v>0</v>
      </c>
      <c r="E42" s="74"/>
      <c r="F42" s="74"/>
      <c r="G42" s="73">
        <f>(D42*E42)</f>
        <v>0</v>
      </c>
      <c r="H42" s="75">
        <f>+IF(D42&lt;C42,(D42*E42),C42*E42)</f>
        <v>0</v>
      </c>
      <c r="I42" s="76"/>
    </row>
    <row r="43" spans="1:9" ht="18" customHeight="1">
      <c r="A43" s="601"/>
      <c r="B43" s="77">
        <v>3</v>
      </c>
      <c r="C43" s="62" t="s">
        <v>122</v>
      </c>
      <c r="D43" s="63">
        <f t="shared" ref="D43:D45" si="21">+ROUNDDOWN((F43/1.1),0)</f>
        <v>0</v>
      </c>
      <c r="E43" s="64"/>
      <c r="F43" s="64"/>
      <c r="G43" s="65">
        <f t="shared" ref="G43:G45" si="22">(D43*E43)</f>
        <v>0</v>
      </c>
      <c r="H43" s="66">
        <f t="shared" ref="H43:H45" si="23">+IF(D43&lt;C43,(D43*E43),C43*E43)</f>
        <v>0</v>
      </c>
      <c r="I43" s="67"/>
    </row>
    <row r="44" spans="1:9" ht="18" customHeight="1">
      <c r="A44" s="601"/>
      <c r="B44" s="77">
        <v>3</v>
      </c>
      <c r="C44" s="62" t="s">
        <v>122</v>
      </c>
      <c r="D44" s="63">
        <f t="shared" si="21"/>
        <v>0</v>
      </c>
      <c r="E44" s="64"/>
      <c r="F44" s="64"/>
      <c r="G44" s="65">
        <f t="shared" si="22"/>
        <v>0</v>
      </c>
      <c r="H44" s="66">
        <f t="shared" si="23"/>
        <v>0</v>
      </c>
      <c r="I44" s="67"/>
    </row>
    <row r="45" spans="1:9" ht="18" customHeight="1">
      <c r="A45" s="601"/>
      <c r="B45" s="77">
        <v>3</v>
      </c>
      <c r="C45" s="62" t="s">
        <v>122</v>
      </c>
      <c r="D45" s="63">
        <f t="shared" si="21"/>
        <v>0</v>
      </c>
      <c r="E45" s="64"/>
      <c r="F45" s="64"/>
      <c r="G45" s="65">
        <f t="shared" si="22"/>
        <v>0</v>
      </c>
      <c r="H45" s="66">
        <f t="shared" si="23"/>
        <v>0</v>
      </c>
      <c r="I45" s="67"/>
    </row>
    <row r="46" spans="1:9" ht="18" customHeight="1">
      <c r="A46" s="601"/>
      <c r="B46" s="597" t="s">
        <v>123</v>
      </c>
      <c r="C46" s="598"/>
      <c r="D46" s="598"/>
      <c r="E46" s="599"/>
      <c r="F46" s="78">
        <f>SUM(F42:F45)</f>
        <v>0</v>
      </c>
      <c r="G46" s="78">
        <f>SUM(G42:G45)</f>
        <v>0</v>
      </c>
      <c r="H46" s="69">
        <f>SUM(H42:H45)</f>
        <v>0</v>
      </c>
      <c r="I46" s="70"/>
    </row>
    <row r="47" spans="1:9" ht="18" hidden="1" customHeight="1">
      <c r="A47" s="601"/>
      <c r="B47" s="84">
        <v>4</v>
      </c>
      <c r="C47" s="72" t="s">
        <v>122</v>
      </c>
      <c r="D47" s="73">
        <f>+ROUNDDOWN((F47/1.1),0)</f>
        <v>0</v>
      </c>
      <c r="E47" s="74"/>
      <c r="F47" s="74"/>
      <c r="G47" s="73">
        <f>(D47*E47)</f>
        <v>0</v>
      </c>
      <c r="H47" s="75">
        <f>+IF(D47&lt;C47,(D47*E47),C47*E47)</f>
        <v>0</v>
      </c>
      <c r="I47" s="76"/>
    </row>
    <row r="48" spans="1:9" ht="18" hidden="1" customHeight="1">
      <c r="A48" s="601"/>
      <c r="B48" s="84">
        <v>4</v>
      </c>
      <c r="C48" s="62" t="s">
        <v>122</v>
      </c>
      <c r="D48" s="63">
        <f t="shared" ref="D48:D50" si="24">+ROUNDDOWN((F48/1.1),0)</f>
        <v>0</v>
      </c>
      <c r="E48" s="64"/>
      <c r="F48" s="64"/>
      <c r="G48" s="65">
        <f t="shared" ref="G48:G50" si="25">(D48*E48)</f>
        <v>0</v>
      </c>
      <c r="H48" s="66">
        <f t="shared" ref="H48:H50" si="26">+IF(D48&lt;C48,(D48*E48),C48*E48)</f>
        <v>0</v>
      </c>
      <c r="I48" s="67"/>
    </row>
    <row r="49" spans="1:9" ht="18" hidden="1" customHeight="1">
      <c r="A49" s="601"/>
      <c r="B49" s="84">
        <v>4</v>
      </c>
      <c r="C49" s="62" t="s">
        <v>122</v>
      </c>
      <c r="D49" s="63">
        <f t="shared" si="24"/>
        <v>0</v>
      </c>
      <c r="E49" s="64"/>
      <c r="F49" s="64"/>
      <c r="G49" s="65">
        <f t="shared" si="25"/>
        <v>0</v>
      </c>
      <c r="H49" s="66">
        <f t="shared" si="26"/>
        <v>0</v>
      </c>
      <c r="I49" s="67"/>
    </row>
    <row r="50" spans="1:9" ht="18" hidden="1" customHeight="1">
      <c r="A50" s="601"/>
      <c r="B50" s="84">
        <v>4</v>
      </c>
      <c r="C50" s="62" t="s">
        <v>122</v>
      </c>
      <c r="D50" s="63">
        <f t="shared" si="24"/>
        <v>0</v>
      </c>
      <c r="E50" s="64"/>
      <c r="F50" s="64"/>
      <c r="G50" s="65">
        <f t="shared" si="25"/>
        <v>0</v>
      </c>
      <c r="H50" s="66">
        <f t="shared" si="26"/>
        <v>0</v>
      </c>
      <c r="I50" s="67"/>
    </row>
    <row r="51" spans="1:9" ht="18" hidden="1" customHeight="1">
      <c r="A51" s="601"/>
      <c r="B51" s="597" t="s">
        <v>123</v>
      </c>
      <c r="C51" s="598"/>
      <c r="D51" s="598"/>
      <c r="E51" s="599"/>
      <c r="F51" s="78">
        <f>SUM(F47:F50)</f>
        <v>0</v>
      </c>
      <c r="G51" s="78">
        <f>SUM(G47:G50)</f>
        <v>0</v>
      </c>
      <c r="H51" s="69">
        <f>SUM(H47:H50)</f>
        <v>0</v>
      </c>
      <c r="I51" s="70"/>
    </row>
    <row r="52" spans="1:9" ht="18" hidden="1" customHeight="1">
      <c r="A52" s="601"/>
      <c r="B52" s="84">
        <v>5</v>
      </c>
      <c r="C52" s="72" t="s">
        <v>122</v>
      </c>
      <c r="D52" s="73">
        <f>+ROUNDDOWN((F52/1.1),0)</f>
        <v>0</v>
      </c>
      <c r="E52" s="74"/>
      <c r="F52" s="74"/>
      <c r="G52" s="73">
        <f>(D52*E52)</f>
        <v>0</v>
      </c>
      <c r="H52" s="75">
        <f>+IF(D52&lt;C52,(D52*E52),C52*E52)</f>
        <v>0</v>
      </c>
      <c r="I52" s="76"/>
    </row>
    <row r="53" spans="1:9" ht="18" hidden="1" customHeight="1">
      <c r="A53" s="601"/>
      <c r="B53" s="84">
        <v>5</v>
      </c>
      <c r="C53" s="62" t="s">
        <v>122</v>
      </c>
      <c r="D53" s="63">
        <f t="shared" ref="D53:D55" si="27">+ROUNDDOWN((F53/1.1),0)</f>
        <v>0</v>
      </c>
      <c r="E53" s="64"/>
      <c r="F53" s="64"/>
      <c r="G53" s="65">
        <f t="shared" ref="G53:G55" si="28">(D53*E53)</f>
        <v>0</v>
      </c>
      <c r="H53" s="66">
        <f t="shared" ref="H53:H55" si="29">+IF(D53&lt;C53,(D53*E53),C53*E53)</f>
        <v>0</v>
      </c>
      <c r="I53" s="67"/>
    </row>
    <row r="54" spans="1:9" ht="18" hidden="1" customHeight="1">
      <c r="A54" s="601"/>
      <c r="B54" s="84">
        <v>5</v>
      </c>
      <c r="C54" s="62" t="s">
        <v>122</v>
      </c>
      <c r="D54" s="63">
        <f t="shared" si="27"/>
        <v>0</v>
      </c>
      <c r="E54" s="64"/>
      <c r="F54" s="64"/>
      <c r="G54" s="65">
        <f t="shared" si="28"/>
        <v>0</v>
      </c>
      <c r="H54" s="66">
        <f t="shared" si="29"/>
        <v>0</v>
      </c>
      <c r="I54" s="67"/>
    </row>
    <row r="55" spans="1:9" ht="18" hidden="1" customHeight="1">
      <c r="A55" s="601"/>
      <c r="B55" s="84">
        <v>5</v>
      </c>
      <c r="C55" s="62" t="s">
        <v>122</v>
      </c>
      <c r="D55" s="63">
        <f t="shared" si="27"/>
        <v>0</v>
      </c>
      <c r="E55" s="64"/>
      <c r="F55" s="64"/>
      <c r="G55" s="65">
        <f t="shared" si="28"/>
        <v>0</v>
      </c>
      <c r="H55" s="66">
        <f t="shared" si="29"/>
        <v>0</v>
      </c>
      <c r="I55" s="67"/>
    </row>
    <row r="56" spans="1:9" ht="18" hidden="1" customHeight="1">
      <c r="A56" s="601"/>
      <c r="B56" s="597" t="s">
        <v>123</v>
      </c>
      <c r="C56" s="598"/>
      <c r="D56" s="598"/>
      <c r="E56" s="599"/>
      <c r="F56" s="78">
        <f>SUM(F52:F55)</f>
        <v>0</v>
      </c>
      <c r="G56" s="78">
        <f>SUM(G52:G55)</f>
        <v>0</v>
      </c>
      <c r="H56" s="69">
        <f>SUM(H52:H55)</f>
        <v>0</v>
      </c>
      <c r="I56" s="70"/>
    </row>
    <row r="57" spans="1:9" ht="18" customHeight="1" thickBot="1">
      <c r="A57" s="602"/>
      <c r="B57" s="603" t="s">
        <v>18</v>
      </c>
      <c r="C57" s="604"/>
      <c r="D57" s="604"/>
      <c r="E57" s="605"/>
      <c r="F57" s="79">
        <f>SUM(F36,F41,F46,F51,F56)</f>
        <v>0</v>
      </c>
      <c r="G57" s="79">
        <f t="shared" ref="G57:H57" si="30">SUM(G36,G41,G46,G51,G56)</f>
        <v>0</v>
      </c>
      <c r="H57" s="79">
        <f t="shared" si="30"/>
        <v>0</v>
      </c>
      <c r="I57" s="82"/>
    </row>
    <row r="58" spans="1:9" ht="18" customHeight="1">
      <c r="A58" s="600" t="s">
        <v>125</v>
      </c>
      <c r="B58" s="55">
        <v>1</v>
      </c>
      <c r="C58" s="172" t="s">
        <v>237</v>
      </c>
      <c r="D58" s="57">
        <f>+ROUNDDOWN((F58/1.1),0)</f>
        <v>0</v>
      </c>
      <c r="E58" s="58"/>
      <c r="F58" s="58"/>
      <c r="G58" s="57">
        <f>(D58*E58)</f>
        <v>0</v>
      </c>
      <c r="H58" s="59">
        <f>+IF(D58&lt;C58,(D58*E58),C58*E58)</f>
        <v>0</v>
      </c>
      <c r="I58" s="60"/>
    </row>
    <row r="59" spans="1:9" ht="18" customHeight="1">
      <c r="A59" s="601"/>
      <c r="B59" s="61">
        <v>1</v>
      </c>
      <c r="C59" s="172" t="s">
        <v>237</v>
      </c>
      <c r="D59" s="63">
        <f t="shared" ref="D59:D61" si="31">+ROUNDDOWN((F59/1.1),0)</f>
        <v>0</v>
      </c>
      <c r="E59" s="64"/>
      <c r="F59" s="64"/>
      <c r="G59" s="65">
        <f t="shared" ref="G59:G61" si="32">(D59*E59)</f>
        <v>0</v>
      </c>
      <c r="H59" s="66">
        <f t="shared" ref="H59:H61" si="33">+IF(D59&lt;C59,(D59*E59),C59*E59)</f>
        <v>0</v>
      </c>
      <c r="I59" s="67"/>
    </row>
    <row r="60" spans="1:9" ht="18" customHeight="1">
      <c r="A60" s="601"/>
      <c r="B60" s="61">
        <v>1</v>
      </c>
      <c r="C60" s="172" t="s">
        <v>237</v>
      </c>
      <c r="D60" s="63">
        <f t="shared" si="31"/>
        <v>0</v>
      </c>
      <c r="E60" s="64"/>
      <c r="F60" s="64"/>
      <c r="G60" s="65">
        <f t="shared" si="32"/>
        <v>0</v>
      </c>
      <c r="H60" s="66">
        <f t="shared" si="33"/>
        <v>0</v>
      </c>
      <c r="I60" s="67"/>
    </row>
    <row r="61" spans="1:9" ht="18" customHeight="1">
      <c r="A61" s="601"/>
      <c r="B61" s="61">
        <v>1</v>
      </c>
      <c r="C61" s="172" t="s">
        <v>237</v>
      </c>
      <c r="D61" s="63">
        <f t="shared" si="31"/>
        <v>0</v>
      </c>
      <c r="E61" s="64"/>
      <c r="F61" s="64"/>
      <c r="G61" s="65">
        <f t="shared" si="32"/>
        <v>0</v>
      </c>
      <c r="H61" s="66">
        <f t="shared" si="33"/>
        <v>0</v>
      </c>
      <c r="I61" s="67"/>
    </row>
    <row r="62" spans="1:9" ht="18" customHeight="1">
      <c r="A62" s="601"/>
      <c r="B62" s="78" t="s">
        <v>238</v>
      </c>
      <c r="C62" s="173"/>
      <c r="D62" s="174"/>
      <c r="E62" s="173"/>
      <c r="F62" s="68">
        <f>SUM(F58:F61)</f>
        <v>0</v>
      </c>
      <c r="G62" s="68">
        <f>SUM(G58:G61)</f>
        <v>0</v>
      </c>
      <c r="H62" s="69">
        <f>SUM(H58:H61)</f>
        <v>0</v>
      </c>
      <c r="I62" s="70"/>
    </row>
    <row r="63" spans="1:9" ht="18" customHeight="1">
      <c r="A63" s="601"/>
      <c r="B63" s="71">
        <v>2</v>
      </c>
      <c r="C63" s="175" t="s">
        <v>237</v>
      </c>
      <c r="D63" s="73">
        <f>+ROUNDDOWN((F63/1.1),0)</f>
        <v>0</v>
      </c>
      <c r="E63" s="74"/>
      <c r="F63" s="74"/>
      <c r="G63" s="73">
        <f>(D63*E63)</f>
        <v>0</v>
      </c>
      <c r="H63" s="75">
        <f>+IF(D63&lt;C63,(D63*E63),C63*E63)</f>
        <v>0</v>
      </c>
      <c r="I63" s="76"/>
    </row>
    <row r="64" spans="1:9" ht="18" customHeight="1">
      <c r="A64" s="601"/>
      <c r="B64" s="61">
        <v>2</v>
      </c>
      <c r="C64" s="172" t="s">
        <v>237</v>
      </c>
      <c r="D64" s="63">
        <f t="shared" ref="D64:D66" si="34">+ROUNDDOWN((F64/1.1),0)</f>
        <v>0</v>
      </c>
      <c r="E64" s="64"/>
      <c r="F64" s="64"/>
      <c r="G64" s="65">
        <f t="shared" ref="G64:G66" si="35">(D64*E64)</f>
        <v>0</v>
      </c>
      <c r="H64" s="66">
        <f t="shared" ref="H64:H66" si="36">+IF(D64&lt;C64,(D64*E64),C64*E64)</f>
        <v>0</v>
      </c>
      <c r="I64" s="67"/>
    </row>
    <row r="65" spans="1:9" ht="18" customHeight="1">
      <c r="A65" s="601"/>
      <c r="B65" s="61">
        <v>2</v>
      </c>
      <c r="C65" s="172" t="s">
        <v>237</v>
      </c>
      <c r="D65" s="63">
        <f t="shared" si="34"/>
        <v>0</v>
      </c>
      <c r="E65" s="64"/>
      <c r="F65" s="64"/>
      <c r="G65" s="65">
        <f t="shared" si="35"/>
        <v>0</v>
      </c>
      <c r="H65" s="66">
        <f t="shared" si="36"/>
        <v>0</v>
      </c>
      <c r="I65" s="67"/>
    </row>
    <row r="66" spans="1:9" ht="18" customHeight="1">
      <c r="A66" s="601"/>
      <c r="B66" s="61">
        <v>2</v>
      </c>
      <c r="C66" s="172" t="s">
        <v>237</v>
      </c>
      <c r="D66" s="63">
        <f t="shared" si="34"/>
        <v>0</v>
      </c>
      <c r="E66" s="64"/>
      <c r="F66" s="64"/>
      <c r="G66" s="65">
        <f t="shared" si="35"/>
        <v>0</v>
      </c>
      <c r="H66" s="66">
        <f t="shared" si="36"/>
        <v>0</v>
      </c>
      <c r="I66" s="67"/>
    </row>
    <row r="67" spans="1:9" ht="18" customHeight="1">
      <c r="A67" s="601"/>
      <c r="B67" s="78" t="s">
        <v>238</v>
      </c>
      <c r="C67" s="173"/>
      <c r="D67" s="174"/>
      <c r="E67" s="173"/>
      <c r="F67" s="78">
        <f>SUM(F63:F66)</f>
        <v>0</v>
      </c>
      <c r="G67" s="78">
        <f>SUM(G63:G66)</f>
        <v>0</v>
      </c>
      <c r="H67" s="69">
        <f>SUM(H63:H66)</f>
        <v>0</v>
      </c>
      <c r="I67" s="70"/>
    </row>
    <row r="68" spans="1:9" ht="18" customHeight="1">
      <c r="A68" s="601"/>
      <c r="B68" s="71">
        <v>3</v>
      </c>
      <c r="C68" s="175" t="s">
        <v>237</v>
      </c>
      <c r="D68" s="176">
        <f>+ROUNDDOWN((F68/1.1),0)</f>
        <v>0</v>
      </c>
      <c r="E68" s="74"/>
      <c r="F68" s="74"/>
      <c r="G68" s="73">
        <f>(D68*E68)</f>
        <v>0</v>
      </c>
      <c r="H68" s="75">
        <f>+IF(D68&lt;C68,(D68*E68),C68*E68)</f>
        <v>0</v>
      </c>
      <c r="I68" s="76"/>
    </row>
    <row r="69" spans="1:9" ht="18" customHeight="1">
      <c r="A69" s="601"/>
      <c r="B69" s="61">
        <v>3</v>
      </c>
      <c r="C69" s="172" t="s">
        <v>237</v>
      </c>
      <c r="D69" s="177">
        <f t="shared" ref="D69:D71" si="37">+ROUNDDOWN((F69/1.1),0)</f>
        <v>0</v>
      </c>
      <c r="E69" s="64"/>
      <c r="F69" s="64"/>
      <c r="G69" s="65">
        <f t="shared" ref="G69:G71" si="38">(D69*E69)</f>
        <v>0</v>
      </c>
      <c r="H69" s="66">
        <f t="shared" ref="H69:H71" si="39">+IF(D69&lt;C69,(D69*E69),C69*E69)</f>
        <v>0</v>
      </c>
      <c r="I69" s="67"/>
    </row>
    <row r="70" spans="1:9" ht="18" customHeight="1">
      <c r="A70" s="601"/>
      <c r="B70" s="61">
        <v>3</v>
      </c>
      <c r="C70" s="172" t="s">
        <v>237</v>
      </c>
      <c r="D70" s="177">
        <f t="shared" si="37"/>
        <v>0</v>
      </c>
      <c r="E70" s="64"/>
      <c r="F70" s="64"/>
      <c r="G70" s="65"/>
      <c r="H70" s="66">
        <f t="shared" si="39"/>
        <v>0</v>
      </c>
      <c r="I70" s="67"/>
    </row>
    <row r="71" spans="1:9" ht="18" customHeight="1">
      <c r="A71" s="601"/>
      <c r="B71" s="61">
        <v>3</v>
      </c>
      <c r="C71" s="172" t="s">
        <v>237</v>
      </c>
      <c r="D71" s="177">
        <f t="shared" si="37"/>
        <v>0</v>
      </c>
      <c r="E71" s="64"/>
      <c r="F71" s="64"/>
      <c r="G71" s="65">
        <f t="shared" si="38"/>
        <v>0</v>
      </c>
      <c r="H71" s="66">
        <f t="shared" si="39"/>
        <v>0</v>
      </c>
      <c r="I71" s="67"/>
    </row>
    <row r="72" spans="1:9" ht="18" customHeight="1">
      <c r="A72" s="601"/>
      <c r="B72" s="612" t="s">
        <v>123</v>
      </c>
      <c r="C72" s="613"/>
      <c r="D72" s="613"/>
      <c r="E72" s="614"/>
      <c r="F72" s="78">
        <f>SUM(F68:F71)</f>
        <v>0</v>
      </c>
      <c r="G72" s="78">
        <f>SUM(G68:G71)</f>
        <v>0</v>
      </c>
      <c r="H72" s="69">
        <f>SUM(H68:H71)</f>
        <v>0</v>
      </c>
      <c r="I72" s="70"/>
    </row>
    <row r="73" spans="1:9" ht="18" hidden="1" customHeight="1">
      <c r="A73" s="601"/>
      <c r="B73" s="71">
        <v>4</v>
      </c>
      <c r="C73" s="175" t="s">
        <v>237</v>
      </c>
      <c r="D73" s="176">
        <f>+ROUNDDOWN((F73/1.1),0)</f>
        <v>0</v>
      </c>
      <c r="E73" s="74"/>
      <c r="F73" s="74"/>
      <c r="G73" s="73">
        <f>(D73*E73)</f>
        <v>0</v>
      </c>
      <c r="H73" s="75">
        <f>+IF(D73&lt;C73,(D73*E73),C73*E73)</f>
        <v>0</v>
      </c>
      <c r="I73" s="76"/>
    </row>
    <row r="74" spans="1:9" ht="18" hidden="1" customHeight="1">
      <c r="A74" s="601"/>
      <c r="B74" s="71">
        <v>4</v>
      </c>
      <c r="C74" s="172" t="s">
        <v>237</v>
      </c>
      <c r="D74" s="177">
        <f t="shared" ref="D74:D76" si="40">+ROUNDDOWN((F74/1.1),0)</f>
        <v>0</v>
      </c>
      <c r="E74" s="64"/>
      <c r="F74" s="64"/>
      <c r="G74" s="65">
        <f t="shared" ref="G74:G76" si="41">(D74*E74)</f>
        <v>0</v>
      </c>
      <c r="H74" s="66">
        <f t="shared" ref="H74:H76" si="42">+IF(D74&lt;C74,(D74*E74),C74*E74)</f>
        <v>0</v>
      </c>
      <c r="I74" s="67"/>
    </row>
    <row r="75" spans="1:9" ht="18" hidden="1" customHeight="1">
      <c r="A75" s="601"/>
      <c r="B75" s="71">
        <v>4</v>
      </c>
      <c r="C75" s="172" t="s">
        <v>237</v>
      </c>
      <c r="D75" s="177">
        <f t="shared" si="40"/>
        <v>0</v>
      </c>
      <c r="E75" s="64"/>
      <c r="F75" s="64"/>
      <c r="G75" s="65">
        <f t="shared" si="41"/>
        <v>0</v>
      </c>
      <c r="H75" s="66">
        <f t="shared" si="42"/>
        <v>0</v>
      </c>
      <c r="I75" s="67"/>
    </row>
    <row r="76" spans="1:9" ht="18" hidden="1" customHeight="1">
      <c r="A76" s="601"/>
      <c r="B76" s="71">
        <v>4</v>
      </c>
      <c r="C76" s="172" t="s">
        <v>237</v>
      </c>
      <c r="D76" s="177">
        <f t="shared" si="40"/>
        <v>0</v>
      </c>
      <c r="E76" s="64"/>
      <c r="F76" s="64"/>
      <c r="G76" s="65">
        <f t="shared" si="41"/>
        <v>0</v>
      </c>
      <c r="H76" s="66">
        <f t="shared" si="42"/>
        <v>0</v>
      </c>
      <c r="I76" s="67"/>
    </row>
    <row r="77" spans="1:9" ht="18" hidden="1" customHeight="1">
      <c r="A77" s="601"/>
      <c r="B77" s="612" t="s">
        <v>123</v>
      </c>
      <c r="C77" s="613"/>
      <c r="D77" s="613"/>
      <c r="E77" s="614"/>
      <c r="F77" s="78">
        <f>SUM(F73:F76)</f>
        <v>0</v>
      </c>
      <c r="G77" s="78">
        <f>SUM(G73:G76)</f>
        <v>0</v>
      </c>
      <c r="H77" s="69">
        <f>SUM(H73:H76)</f>
        <v>0</v>
      </c>
      <c r="I77" s="70"/>
    </row>
    <row r="78" spans="1:9" ht="18" hidden="1" customHeight="1">
      <c r="A78" s="601"/>
      <c r="B78" s="71">
        <v>5</v>
      </c>
      <c r="C78" s="175" t="s">
        <v>237</v>
      </c>
      <c r="D78" s="176">
        <f>+ROUNDDOWN((F78/1.1),0)</f>
        <v>0</v>
      </c>
      <c r="E78" s="74"/>
      <c r="F78" s="74"/>
      <c r="G78" s="73">
        <f>(D78*E78)</f>
        <v>0</v>
      </c>
      <c r="H78" s="75">
        <f>+IF(D78&lt;C78,(D78*E78),C78*E78)</f>
        <v>0</v>
      </c>
      <c r="I78" s="76"/>
    </row>
    <row r="79" spans="1:9" ht="18" hidden="1" customHeight="1">
      <c r="A79" s="601"/>
      <c r="B79" s="71">
        <v>5</v>
      </c>
      <c r="C79" s="172" t="s">
        <v>237</v>
      </c>
      <c r="D79" s="177">
        <f t="shared" ref="D79:D81" si="43">+ROUNDDOWN((F79/1.1),0)</f>
        <v>0</v>
      </c>
      <c r="E79" s="64"/>
      <c r="F79" s="64"/>
      <c r="G79" s="65">
        <f t="shared" ref="G79:G81" si="44">(D79*E79)</f>
        <v>0</v>
      </c>
      <c r="H79" s="66">
        <f t="shared" ref="H79:H81" si="45">+IF(D79&lt;C79,(D79*E79),C79*E79)</f>
        <v>0</v>
      </c>
      <c r="I79" s="67"/>
    </row>
    <row r="80" spans="1:9" ht="18" hidden="1" customHeight="1">
      <c r="A80" s="601"/>
      <c r="B80" s="71">
        <v>5</v>
      </c>
      <c r="C80" s="172" t="s">
        <v>237</v>
      </c>
      <c r="D80" s="177">
        <f t="shared" si="43"/>
        <v>0</v>
      </c>
      <c r="E80" s="64"/>
      <c r="F80" s="64"/>
      <c r="G80" s="65">
        <f t="shared" si="44"/>
        <v>0</v>
      </c>
      <c r="H80" s="66">
        <f t="shared" si="45"/>
        <v>0</v>
      </c>
      <c r="I80" s="67"/>
    </row>
    <row r="81" spans="1:9" ht="18" hidden="1" customHeight="1">
      <c r="A81" s="601"/>
      <c r="B81" s="71">
        <v>5</v>
      </c>
      <c r="C81" s="172" t="s">
        <v>237</v>
      </c>
      <c r="D81" s="177">
        <f t="shared" si="43"/>
        <v>0</v>
      </c>
      <c r="E81" s="64"/>
      <c r="F81" s="64"/>
      <c r="G81" s="65">
        <f t="shared" si="44"/>
        <v>0</v>
      </c>
      <c r="H81" s="66">
        <f t="shared" si="45"/>
        <v>0</v>
      </c>
      <c r="I81" s="67"/>
    </row>
    <row r="82" spans="1:9" ht="18" hidden="1" customHeight="1">
      <c r="A82" s="601"/>
      <c r="B82" s="612" t="s">
        <v>123</v>
      </c>
      <c r="C82" s="613"/>
      <c r="D82" s="613"/>
      <c r="E82" s="614"/>
      <c r="F82" s="78">
        <f>SUM(F78:F81)</f>
        <v>0</v>
      </c>
      <c r="G82" s="78">
        <f>SUM(G78:G81)</f>
        <v>0</v>
      </c>
      <c r="H82" s="69">
        <f>SUM(H78:H81)</f>
        <v>0</v>
      </c>
      <c r="I82" s="70"/>
    </row>
    <row r="83" spans="1:9" ht="18" customHeight="1" thickBot="1">
      <c r="A83" s="602"/>
      <c r="B83" s="603" t="s">
        <v>18</v>
      </c>
      <c r="C83" s="604"/>
      <c r="D83" s="604"/>
      <c r="E83" s="605"/>
      <c r="F83" s="79">
        <f>SUM(F62,F67,F72,F77,F82)</f>
        <v>0</v>
      </c>
      <c r="G83" s="79">
        <f t="shared" ref="G83:H83" si="46">SUM(G62,G67,G72,G77,G82)</f>
        <v>0</v>
      </c>
      <c r="H83" s="79">
        <f t="shared" si="46"/>
        <v>0</v>
      </c>
      <c r="I83" s="82"/>
    </row>
    <row r="84" spans="1:9" ht="18" customHeight="1">
      <c r="A84" s="600" t="s">
        <v>126</v>
      </c>
      <c r="B84" s="55">
        <v>1</v>
      </c>
      <c r="C84" s="83"/>
      <c r="D84" s="57">
        <f>+ROUNDDOWN((F84/1.1),0)</f>
        <v>0</v>
      </c>
      <c r="E84" s="58"/>
      <c r="F84" s="58"/>
      <c r="G84" s="57">
        <f>(D84*E84)</f>
        <v>0</v>
      </c>
      <c r="H84" s="59">
        <f>+IF(D84&lt;C84,(D84*E84),C84*E84)</f>
        <v>0</v>
      </c>
      <c r="I84" s="60"/>
    </row>
    <row r="85" spans="1:9" ht="18" customHeight="1">
      <c r="A85" s="601"/>
      <c r="B85" s="61">
        <v>1</v>
      </c>
      <c r="C85" s="83"/>
      <c r="D85" s="63">
        <f t="shared" ref="D85:D87" si="47">+ROUNDDOWN((F85/1.1),0)</f>
        <v>0</v>
      </c>
      <c r="E85" s="64"/>
      <c r="F85" s="64"/>
      <c r="G85" s="65">
        <f t="shared" ref="G85:G87" si="48">(D85*E85)</f>
        <v>0</v>
      </c>
      <c r="H85" s="66">
        <f t="shared" ref="H85:H87" si="49">+IF(D85&lt;C85,(D85*E85),C85*E85)</f>
        <v>0</v>
      </c>
      <c r="I85" s="67"/>
    </row>
    <row r="86" spans="1:9" ht="18" customHeight="1">
      <c r="A86" s="601"/>
      <c r="B86" s="61">
        <v>1</v>
      </c>
      <c r="C86" s="83"/>
      <c r="D86" s="63">
        <f t="shared" si="47"/>
        <v>0</v>
      </c>
      <c r="E86" s="64"/>
      <c r="F86" s="64"/>
      <c r="G86" s="65">
        <f t="shared" si="48"/>
        <v>0</v>
      </c>
      <c r="H86" s="66">
        <f t="shared" si="49"/>
        <v>0</v>
      </c>
      <c r="I86" s="67"/>
    </row>
    <row r="87" spans="1:9" ht="18" customHeight="1">
      <c r="A87" s="601"/>
      <c r="B87" s="61">
        <v>1</v>
      </c>
      <c r="C87" s="83"/>
      <c r="D87" s="63">
        <f t="shared" si="47"/>
        <v>0</v>
      </c>
      <c r="E87" s="64"/>
      <c r="F87" s="64"/>
      <c r="G87" s="65">
        <f t="shared" si="48"/>
        <v>0</v>
      </c>
      <c r="H87" s="66">
        <f t="shared" si="49"/>
        <v>0</v>
      </c>
      <c r="I87" s="67"/>
    </row>
    <row r="88" spans="1:9" ht="18" customHeight="1">
      <c r="A88" s="601"/>
      <c r="B88" s="78" t="s">
        <v>238</v>
      </c>
      <c r="C88" s="173"/>
      <c r="D88" s="174"/>
      <c r="E88" s="173"/>
      <c r="F88" s="68">
        <f>SUM(F84:F87)</f>
        <v>0</v>
      </c>
      <c r="G88" s="68">
        <f>SUM(G84:G87)</f>
        <v>0</v>
      </c>
      <c r="H88" s="69">
        <f>SUM(H84:H87)</f>
        <v>0</v>
      </c>
      <c r="I88" s="70"/>
    </row>
    <row r="89" spans="1:9" ht="18" customHeight="1">
      <c r="A89" s="601"/>
      <c r="B89" s="71">
        <v>2</v>
      </c>
      <c r="C89" s="178"/>
      <c r="D89" s="73">
        <f>+ROUNDDOWN((F89/1.1),0)</f>
        <v>0</v>
      </c>
      <c r="E89" s="74"/>
      <c r="F89" s="74"/>
      <c r="G89" s="73">
        <f>(D89*E89)</f>
        <v>0</v>
      </c>
      <c r="H89" s="75">
        <f>+IF(D89&lt;C89,(D89*E89),C89*E89)</f>
        <v>0</v>
      </c>
      <c r="I89" s="76"/>
    </row>
    <row r="90" spans="1:9" ht="18" customHeight="1">
      <c r="A90" s="601"/>
      <c r="B90" s="61">
        <v>2</v>
      </c>
      <c r="C90" s="178"/>
      <c r="D90" s="63">
        <f t="shared" ref="D90:D92" si="50">+ROUNDDOWN((F90/1.1),0)</f>
        <v>0</v>
      </c>
      <c r="E90" s="64"/>
      <c r="F90" s="64"/>
      <c r="G90" s="65">
        <f t="shared" ref="G90:G92" si="51">(D90*E90)</f>
        <v>0</v>
      </c>
      <c r="H90" s="66">
        <f t="shared" ref="H90:H92" si="52">+IF(D90&lt;C90,(D90*E90),C90*E90)</f>
        <v>0</v>
      </c>
      <c r="I90" s="67"/>
    </row>
    <row r="91" spans="1:9" ht="18" customHeight="1">
      <c r="A91" s="601"/>
      <c r="B91" s="61">
        <v>2</v>
      </c>
      <c r="C91" s="178"/>
      <c r="D91" s="63">
        <f t="shared" si="50"/>
        <v>0</v>
      </c>
      <c r="E91" s="64"/>
      <c r="F91" s="64"/>
      <c r="G91" s="65">
        <f t="shared" si="51"/>
        <v>0</v>
      </c>
      <c r="H91" s="66">
        <f t="shared" si="52"/>
        <v>0</v>
      </c>
      <c r="I91" s="67"/>
    </row>
    <row r="92" spans="1:9" ht="18" customHeight="1">
      <c r="A92" s="601"/>
      <c r="B92" s="61">
        <v>2</v>
      </c>
      <c r="C92" s="178"/>
      <c r="D92" s="63">
        <f t="shared" si="50"/>
        <v>0</v>
      </c>
      <c r="E92" s="64"/>
      <c r="F92" s="64"/>
      <c r="G92" s="65">
        <f t="shared" si="51"/>
        <v>0</v>
      </c>
      <c r="H92" s="66">
        <f t="shared" si="52"/>
        <v>0</v>
      </c>
      <c r="I92" s="67"/>
    </row>
    <row r="93" spans="1:9" ht="18" customHeight="1">
      <c r="A93" s="601"/>
      <c r="B93" s="78" t="s">
        <v>238</v>
      </c>
      <c r="C93" s="78"/>
      <c r="D93" s="174"/>
      <c r="E93" s="173"/>
      <c r="F93" s="78">
        <f>SUM(F89:F92)</f>
        <v>0</v>
      </c>
      <c r="G93" s="78">
        <f>SUM(G89:G92)</f>
        <v>0</v>
      </c>
      <c r="H93" s="69">
        <f>SUM(H89:H92)</f>
        <v>0</v>
      </c>
      <c r="I93" s="70"/>
    </row>
    <row r="94" spans="1:9" ht="18" customHeight="1">
      <c r="A94" s="601"/>
      <c r="B94" s="61">
        <v>3</v>
      </c>
      <c r="C94" s="178"/>
      <c r="D94" s="73">
        <f>+ROUNDDOWN((F94/1.1),0)</f>
        <v>0</v>
      </c>
      <c r="E94" s="74"/>
      <c r="F94" s="74"/>
      <c r="G94" s="73">
        <f>(D94*E94)</f>
        <v>0</v>
      </c>
      <c r="H94" s="75">
        <f>+IF(D94&lt;C94,(D94*E94),C94*E94)</f>
        <v>0</v>
      </c>
      <c r="I94" s="76"/>
    </row>
    <row r="95" spans="1:9" ht="18" customHeight="1">
      <c r="A95" s="601"/>
      <c r="B95" s="61">
        <v>3</v>
      </c>
      <c r="C95" s="178"/>
      <c r="D95" s="63">
        <f t="shared" ref="D95:D97" si="53">+ROUNDDOWN((F95/1.1),0)</f>
        <v>0</v>
      </c>
      <c r="E95" s="64"/>
      <c r="F95" s="64"/>
      <c r="G95" s="65">
        <f t="shared" ref="G95:G97" si="54">(D95*E95)</f>
        <v>0</v>
      </c>
      <c r="H95" s="66">
        <f t="shared" ref="H95:H97" si="55">+IF(D95&lt;C95,(D95*E95),C95*E95)</f>
        <v>0</v>
      </c>
      <c r="I95" s="67"/>
    </row>
    <row r="96" spans="1:9" ht="18" customHeight="1">
      <c r="A96" s="601"/>
      <c r="B96" s="61">
        <v>3</v>
      </c>
      <c r="C96" s="178"/>
      <c r="D96" s="63">
        <f t="shared" si="53"/>
        <v>0</v>
      </c>
      <c r="E96" s="64"/>
      <c r="F96" s="64"/>
      <c r="G96" s="65">
        <f t="shared" si="54"/>
        <v>0</v>
      </c>
      <c r="H96" s="66">
        <f t="shared" si="55"/>
        <v>0</v>
      </c>
      <c r="I96" s="67"/>
    </row>
    <row r="97" spans="1:9" ht="18" customHeight="1">
      <c r="A97" s="601"/>
      <c r="B97" s="61">
        <v>3</v>
      </c>
      <c r="C97" s="178"/>
      <c r="D97" s="63">
        <f t="shared" si="53"/>
        <v>0</v>
      </c>
      <c r="E97" s="64"/>
      <c r="F97" s="64"/>
      <c r="G97" s="65">
        <f t="shared" si="54"/>
        <v>0</v>
      </c>
      <c r="H97" s="66">
        <f t="shared" si="55"/>
        <v>0</v>
      </c>
      <c r="I97" s="67"/>
    </row>
    <row r="98" spans="1:9" ht="18" customHeight="1">
      <c r="A98" s="601"/>
      <c r="B98" s="597" t="s">
        <v>123</v>
      </c>
      <c r="C98" s="598"/>
      <c r="D98" s="598"/>
      <c r="E98" s="599"/>
      <c r="F98" s="78">
        <f>SUM(F94:F97)</f>
        <v>0</v>
      </c>
      <c r="G98" s="78">
        <f>SUM(G94:G97)</f>
        <v>0</v>
      </c>
      <c r="H98" s="69">
        <f>SUM(H94:H97)</f>
        <v>0</v>
      </c>
      <c r="I98" s="70"/>
    </row>
    <row r="99" spans="1:9" ht="18" hidden="1" customHeight="1">
      <c r="A99" s="601"/>
      <c r="B99" s="61">
        <v>4</v>
      </c>
      <c r="C99" s="178"/>
      <c r="D99" s="73">
        <f>+ROUNDDOWN((F99/1.1),0)</f>
        <v>0</v>
      </c>
      <c r="E99" s="74"/>
      <c r="F99" s="74"/>
      <c r="G99" s="73">
        <f>(D99*E99)</f>
        <v>0</v>
      </c>
      <c r="H99" s="75">
        <f>+IF(D99&lt;C99,(D99*E99),C99*E99)</f>
        <v>0</v>
      </c>
      <c r="I99" s="76"/>
    </row>
    <row r="100" spans="1:9" ht="18" hidden="1" customHeight="1">
      <c r="A100" s="601"/>
      <c r="B100" s="61">
        <v>4</v>
      </c>
      <c r="C100" s="178"/>
      <c r="D100" s="63">
        <f t="shared" ref="D100:D102" si="56">+ROUNDDOWN((F100/1.1),0)</f>
        <v>0</v>
      </c>
      <c r="E100" s="64"/>
      <c r="F100" s="64"/>
      <c r="G100" s="65">
        <f t="shared" ref="G100:G102" si="57">(D100*E100)</f>
        <v>0</v>
      </c>
      <c r="H100" s="66">
        <f t="shared" ref="H100:H102" si="58">+IF(D100&lt;C100,(D100*E100),C100*E100)</f>
        <v>0</v>
      </c>
      <c r="I100" s="67"/>
    </row>
    <row r="101" spans="1:9" ht="18" hidden="1" customHeight="1">
      <c r="A101" s="601"/>
      <c r="B101" s="61">
        <v>4</v>
      </c>
      <c r="C101" s="178"/>
      <c r="D101" s="63">
        <f t="shared" si="56"/>
        <v>0</v>
      </c>
      <c r="E101" s="64"/>
      <c r="F101" s="64"/>
      <c r="G101" s="65">
        <f t="shared" si="57"/>
        <v>0</v>
      </c>
      <c r="H101" s="66">
        <f t="shared" si="58"/>
        <v>0</v>
      </c>
      <c r="I101" s="67"/>
    </row>
    <row r="102" spans="1:9" ht="18" hidden="1" customHeight="1">
      <c r="A102" s="601"/>
      <c r="B102" s="61">
        <v>4</v>
      </c>
      <c r="C102" s="178"/>
      <c r="D102" s="63">
        <f t="shared" si="56"/>
        <v>0</v>
      </c>
      <c r="E102" s="64"/>
      <c r="F102" s="64"/>
      <c r="G102" s="65">
        <f t="shared" si="57"/>
        <v>0</v>
      </c>
      <c r="H102" s="66">
        <f t="shared" si="58"/>
        <v>0</v>
      </c>
      <c r="I102" s="67"/>
    </row>
    <row r="103" spans="1:9" ht="18" hidden="1" customHeight="1">
      <c r="A103" s="601"/>
      <c r="B103" s="597" t="s">
        <v>123</v>
      </c>
      <c r="C103" s="598"/>
      <c r="D103" s="598"/>
      <c r="E103" s="599"/>
      <c r="F103" s="78">
        <f>SUM(F99:F102)</f>
        <v>0</v>
      </c>
      <c r="G103" s="78">
        <f>SUM(G99:G102)</f>
        <v>0</v>
      </c>
      <c r="H103" s="69">
        <f>SUM(H99:H102)</f>
        <v>0</v>
      </c>
      <c r="I103" s="70"/>
    </row>
    <row r="104" spans="1:9" ht="18" hidden="1" customHeight="1">
      <c r="A104" s="601"/>
      <c r="B104" s="61">
        <v>5</v>
      </c>
      <c r="C104" s="178"/>
      <c r="D104" s="73">
        <f>+ROUNDDOWN((F104/1.1),0)</f>
        <v>0</v>
      </c>
      <c r="E104" s="74"/>
      <c r="F104" s="74"/>
      <c r="G104" s="73">
        <f>(D104*E104)</f>
        <v>0</v>
      </c>
      <c r="H104" s="75">
        <f>+IF(D104&lt;C104,(D104*E104),C104*E104)</f>
        <v>0</v>
      </c>
      <c r="I104" s="76"/>
    </row>
    <row r="105" spans="1:9" ht="18" hidden="1" customHeight="1">
      <c r="A105" s="601"/>
      <c r="B105" s="61">
        <v>5</v>
      </c>
      <c r="C105" s="178"/>
      <c r="D105" s="63">
        <f t="shared" ref="D105:D107" si="59">+ROUNDDOWN((F105/1.1),0)</f>
        <v>0</v>
      </c>
      <c r="E105" s="64"/>
      <c r="F105" s="64"/>
      <c r="G105" s="65">
        <f t="shared" ref="G105:G107" si="60">(D105*E105)</f>
        <v>0</v>
      </c>
      <c r="H105" s="66">
        <f t="shared" ref="H105:H107" si="61">+IF(D105&lt;C105,(D105*E105),C105*E105)</f>
        <v>0</v>
      </c>
      <c r="I105" s="67"/>
    </row>
    <row r="106" spans="1:9" ht="18" hidden="1" customHeight="1">
      <c r="A106" s="601"/>
      <c r="B106" s="61">
        <v>5</v>
      </c>
      <c r="C106" s="178"/>
      <c r="D106" s="63">
        <f t="shared" si="59"/>
        <v>0</v>
      </c>
      <c r="E106" s="64"/>
      <c r="F106" s="64"/>
      <c r="G106" s="65">
        <f t="shared" si="60"/>
        <v>0</v>
      </c>
      <c r="H106" s="66">
        <f t="shared" si="61"/>
        <v>0</v>
      </c>
      <c r="I106" s="67"/>
    </row>
    <row r="107" spans="1:9" ht="18" hidden="1" customHeight="1">
      <c r="A107" s="601"/>
      <c r="B107" s="61">
        <v>5</v>
      </c>
      <c r="C107" s="178"/>
      <c r="D107" s="63">
        <f t="shared" si="59"/>
        <v>0</v>
      </c>
      <c r="E107" s="64"/>
      <c r="F107" s="64"/>
      <c r="G107" s="65">
        <f t="shared" si="60"/>
        <v>0</v>
      </c>
      <c r="H107" s="66">
        <f t="shared" si="61"/>
        <v>0</v>
      </c>
      <c r="I107" s="67"/>
    </row>
    <row r="108" spans="1:9" ht="18" hidden="1" customHeight="1">
      <c r="A108" s="601"/>
      <c r="B108" s="597" t="s">
        <v>123</v>
      </c>
      <c r="C108" s="598"/>
      <c r="D108" s="598"/>
      <c r="E108" s="599"/>
      <c r="F108" s="78">
        <f>SUM(F104:F107)</f>
        <v>0</v>
      </c>
      <c r="G108" s="78">
        <f>SUM(G104:G107)</f>
        <v>0</v>
      </c>
      <c r="H108" s="69">
        <f>SUM(H104:H107)</f>
        <v>0</v>
      </c>
      <c r="I108" s="70"/>
    </row>
    <row r="109" spans="1:9" ht="18" customHeight="1" thickBot="1">
      <c r="A109" s="602"/>
      <c r="B109" s="603" t="s">
        <v>18</v>
      </c>
      <c r="C109" s="604"/>
      <c r="D109" s="604"/>
      <c r="E109" s="605"/>
      <c r="F109" s="79">
        <f>SUM(F88,F93,F98,F103,F108)</f>
        <v>0</v>
      </c>
      <c r="G109" s="79">
        <f t="shared" ref="G109:H109" si="62">SUM(G88,G93,G98,G103,G108)</f>
        <v>0</v>
      </c>
      <c r="H109" s="79">
        <f t="shared" si="62"/>
        <v>0</v>
      </c>
      <c r="I109" s="82"/>
    </row>
    <row r="110" spans="1:9" ht="18" customHeight="1">
      <c r="A110" s="600" t="s">
        <v>127</v>
      </c>
      <c r="B110" s="55">
        <v>1</v>
      </c>
      <c r="C110" s="62" t="s">
        <v>237</v>
      </c>
      <c r="D110" s="57">
        <f>+ROUNDDOWN((F110/1.1),0)</f>
        <v>0</v>
      </c>
      <c r="E110" s="58"/>
      <c r="F110" s="58"/>
      <c r="G110" s="57">
        <f>(D110*E110)</f>
        <v>0</v>
      </c>
      <c r="H110" s="59">
        <f>+IF(D110&lt;C110,(D110*E110),C110*E110)</f>
        <v>0</v>
      </c>
      <c r="I110" s="60"/>
    </row>
    <row r="111" spans="1:9" ht="18" customHeight="1">
      <c r="A111" s="601"/>
      <c r="B111" s="61">
        <v>1</v>
      </c>
      <c r="C111" s="62" t="s">
        <v>237</v>
      </c>
      <c r="D111" s="63">
        <f t="shared" ref="D111:D113" si="63">+ROUNDDOWN((F111/1.1),0)</f>
        <v>0</v>
      </c>
      <c r="E111" s="64"/>
      <c r="F111" s="64"/>
      <c r="G111" s="65">
        <f t="shared" ref="G111:G113" si="64">(D111*E111)</f>
        <v>0</v>
      </c>
      <c r="H111" s="66">
        <f t="shared" ref="H111:H113" si="65">+IF(D111&lt;C111,(D111*E111),C111*E111)</f>
        <v>0</v>
      </c>
      <c r="I111" s="67"/>
    </row>
    <row r="112" spans="1:9" ht="18" customHeight="1">
      <c r="A112" s="601"/>
      <c r="B112" s="61">
        <v>1</v>
      </c>
      <c r="C112" s="62" t="s">
        <v>237</v>
      </c>
      <c r="D112" s="63">
        <f t="shared" si="63"/>
        <v>0</v>
      </c>
      <c r="E112" s="64"/>
      <c r="F112" s="64"/>
      <c r="G112" s="65">
        <f t="shared" si="64"/>
        <v>0</v>
      </c>
      <c r="H112" s="66">
        <f t="shared" si="65"/>
        <v>0</v>
      </c>
      <c r="I112" s="67"/>
    </row>
    <row r="113" spans="1:9" ht="18" customHeight="1">
      <c r="A113" s="601"/>
      <c r="B113" s="61">
        <v>1</v>
      </c>
      <c r="C113" s="62" t="s">
        <v>237</v>
      </c>
      <c r="D113" s="63">
        <f t="shared" si="63"/>
        <v>0</v>
      </c>
      <c r="E113" s="64"/>
      <c r="F113" s="64"/>
      <c r="G113" s="65">
        <f t="shared" si="64"/>
        <v>0</v>
      </c>
      <c r="H113" s="66">
        <f t="shared" si="65"/>
        <v>0</v>
      </c>
      <c r="I113" s="67"/>
    </row>
    <row r="114" spans="1:9" ht="18" customHeight="1" thickBot="1">
      <c r="A114" s="601"/>
      <c r="B114" s="78" t="s">
        <v>238</v>
      </c>
      <c r="C114" s="68"/>
      <c r="D114" s="68"/>
      <c r="E114" s="68"/>
      <c r="F114" s="68">
        <f>SUM(F110:F113)</f>
        <v>0</v>
      </c>
      <c r="G114" s="68">
        <f>SUM(G110:G113)</f>
        <v>0</v>
      </c>
      <c r="H114" s="69">
        <f>SUM(H110:H113)</f>
        <v>0</v>
      </c>
      <c r="I114" s="70"/>
    </row>
    <row r="115" spans="1:9" ht="18" customHeight="1">
      <c r="A115" s="601"/>
      <c r="B115" s="61">
        <v>2</v>
      </c>
      <c r="C115" s="62" t="s">
        <v>237</v>
      </c>
      <c r="D115" s="63">
        <f>+ROUNDDOWN((F115/1.1),0)</f>
        <v>0</v>
      </c>
      <c r="E115" s="58"/>
      <c r="F115" s="58"/>
      <c r="G115" s="57">
        <f>(D115*E115)</f>
        <v>0</v>
      </c>
      <c r="H115" s="59">
        <f>+IF(D115&lt;C115,(D115*E115),C115*E115)</f>
        <v>0</v>
      </c>
      <c r="I115" s="60"/>
    </row>
    <row r="116" spans="1:9" ht="18" customHeight="1">
      <c r="A116" s="601"/>
      <c r="B116" s="61">
        <v>2</v>
      </c>
      <c r="C116" s="62" t="s">
        <v>237</v>
      </c>
      <c r="D116" s="63">
        <f t="shared" ref="D116:D118" si="66">+ROUNDDOWN((F116/1.1),0)</f>
        <v>0</v>
      </c>
      <c r="E116" s="64"/>
      <c r="F116" s="64"/>
      <c r="G116" s="65">
        <f t="shared" ref="G116:G118" si="67">(D116*E116)</f>
        <v>0</v>
      </c>
      <c r="H116" s="66">
        <f t="shared" ref="H116:H118" si="68">+IF(D116&lt;C116,(D116*E116),C116*E116)</f>
        <v>0</v>
      </c>
      <c r="I116" s="67"/>
    </row>
    <row r="117" spans="1:9" ht="18" customHeight="1">
      <c r="A117" s="601"/>
      <c r="B117" s="61">
        <v>2</v>
      </c>
      <c r="C117" s="62" t="s">
        <v>237</v>
      </c>
      <c r="D117" s="63">
        <f t="shared" si="66"/>
        <v>0</v>
      </c>
      <c r="E117" s="64"/>
      <c r="F117" s="64"/>
      <c r="G117" s="65">
        <f t="shared" si="67"/>
        <v>0</v>
      </c>
      <c r="H117" s="66">
        <f t="shared" si="68"/>
        <v>0</v>
      </c>
      <c r="I117" s="67"/>
    </row>
    <row r="118" spans="1:9" ht="18" customHeight="1">
      <c r="A118" s="601"/>
      <c r="B118" s="61">
        <v>2</v>
      </c>
      <c r="C118" s="62" t="s">
        <v>237</v>
      </c>
      <c r="D118" s="63">
        <f t="shared" si="66"/>
        <v>0</v>
      </c>
      <c r="E118" s="64"/>
      <c r="F118" s="64"/>
      <c r="G118" s="65">
        <f t="shared" si="67"/>
        <v>0</v>
      </c>
      <c r="H118" s="66">
        <f t="shared" si="68"/>
        <v>0</v>
      </c>
      <c r="I118" s="67"/>
    </row>
    <row r="119" spans="1:9" ht="18" customHeight="1">
      <c r="A119" s="601"/>
      <c r="B119" s="78" t="s">
        <v>238</v>
      </c>
      <c r="C119" s="68"/>
      <c r="D119" s="68"/>
      <c r="E119" s="68"/>
      <c r="F119" s="78">
        <f>SUM(F115:F118)</f>
        <v>0</v>
      </c>
      <c r="G119" s="78">
        <f>SUM(G115:G118)</f>
        <v>0</v>
      </c>
      <c r="H119" s="69">
        <f>SUM(H115:H118)</f>
        <v>0</v>
      </c>
      <c r="I119" s="70"/>
    </row>
    <row r="120" spans="1:9" ht="18" customHeight="1">
      <c r="A120" s="601"/>
      <c r="B120" s="71">
        <v>3</v>
      </c>
      <c r="C120" s="72" t="s">
        <v>237</v>
      </c>
      <c r="D120" s="73">
        <f>+ROUNDDOWN((F120/1.1),0)</f>
        <v>0</v>
      </c>
      <c r="E120" s="74"/>
      <c r="F120" s="74"/>
      <c r="G120" s="73">
        <f>(D120*E120)</f>
        <v>0</v>
      </c>
      <c r="H120" s="75">
        <f>+IF(D120&lt;C120,(D120*E120),C120*E120)</f>
        <v>0</v>
      </c>
      <c r="I120" s="76"/>
    </row>
    <row r="121" spans="1:9" ht="18" customHeight="1">
      <c r="A121" s="601"/>
      <c r="B121" s="61">
        <v>3</v>
      </c>
      <c r="C121" s="62" t="s">
        <v>237</v>
      </c>
      <c r="D121" s="63">
        <f t="shared" ref="D121:D123" si="69">+ROUNDDOWN((F121/1.1),0)</f>
        <v>0</v>
      </c>
      <c r="E121" s="64"/>
      <c r="F121" s="64"/>
      <c r="G121" s="65">
        <f t="shared" ref="G121:G123" si="70">(D121*E121)</f>
        <v>0</v>
      </c>
      <c r="H121" s="66">
        <f t="shared" ref="H121:H123" si="71">+IF(D121&lt;C121,(D121*E121),C121*E121)</f>
        <v>0</v>
      </c>
      <c r="I121" s="67"/>
    </row>
    <row r="122" spans="1:9" ht="18" customHeight="1">
      <c r="A122" s="601"/>
      <c r="B122" s="61">
        <v>3</v>
      </c>
      <c r="C122" s="62" t="s">
        <v>237</v>
      </c>
      <c r="D122" s="63">
        <f t="shared" si="69"/>
        <v>0</v>
      </c>
      <c r="E122" s="64"/>
      <c r="F122" s="64"/>
      <c r="G122" s="65">
        <f t="shared" si="70"/>
        <v>0</v>
      </c>
      <c r="H122" s="66">
        <f t="shared" si="71"/>
        <v>0</v>
      </c>
      <c r="I122" s="67"/>
    </row>
    <row r="123" spans="1:9" ht="18" customHeight="1">
      <c r="A123" s="601"/>
      <c r="B123" s="61">
        <v>3</v>
      </c>
      <c r="C123" s="62" t="s">
        <v>237</v>
      </c>
      <c r="D123" s="63">
        <f t="shared" si="69"/>
        <v>0</v>
      </c>
      <c r="E123" s="64"/>
      <c r="F123" s="64"/>
      <c r="G123" s="65">
        <f t="shared" si="70"/>
        <v>0</v>
      </c>
      <c r="H123" s="66">
        <f t="shared" si="71"/>
        <v>0</v>
      </c>
      <c r="I123" s="67"/>
    </row>
    <row r="124" spans="1:9" ht="18" customHeight="1">
      <c r="A124" s="601"/>
      <c r="B124" s="597" t="s">
        <v>123</v>
      </c>
      <c r="C124" s="598"/>
      <c r="D124" s="598"/>
      <c r="E124" s="599"/>
      <c r="F124" s="78">
        <f>SUM(F120:F123)</f>
        <v>0</v>
      </c>
      <c r="G124" s="78">
        <f>SUM(G120:G123)</f>
        <v>0</v>
      </c>
      <c r="H124" s="69">
        <f>SUM(H120:H123)</f>
        <v>0</v>
      </c>
      <c r="I124" s="70"/>
    </row>
    <row r="125" spans="1:9" ht="18" hidden="1" customHeight="1">
      <c r="A125" s="601"/>
      <c r="B125" s="71">
        <v>4</v>
      </c>
      <c r="C125" s="72" t="s">
        <v>237</v>
      </c>
      <c r="D125" s="73">
        <f>+ROUNDDOWN((F125/1.1),0)</f>
        <v>0</v>
      </c>
      <c r="E125" s="74"/>
      <c r="F125" s="74"/>
      <c r="G125" s="73">
        <f>(D125*E125)</f>
        <v>0</v>
      </c>
      <c r="H125" s="75">
        <f>+IF(D125&lt;C125,(D125*E125),C125*E125)</f>
        <v>0</v>
      </c>
      <c r="I125" s="76"/>
    </row>
    <row r="126" spans="1:9" ht="18" hidden="1" customHeight="1">
      <c r="A126" s="601"/>
      <c r="B126" s="71">
        <v>4</v>
      </c>
      <c r="C126" s="62" t="s">
        <v>237</v>
      </c>
      <c r="D126" s="63">
        <f t="shared" ref="D126:D128" si="72">+ROUNDDOWN((F126/1.1),0)</f>
        <v>0</v>
      </c>
      <c r="E126" s="64"/>
      <c r="F126" s="64"/>
      <c r="G126" s="65">
        <f t="shared" ref="G126:G128" si="73">(D126*E126)</f>
        <v>0</v>
      </c>
      <c r="H126" s="66">
        <f t="shared" ref="H126:H128" si="74">+IF(D126&lt;C126,(D126*E126),C126*E126)</f>
        <v>0</v>
      </c>
      <c r="I126" s="67"/>
    </row>
    <row r="127" spans="1:9" ht="18" hidden="1" customHeight="1">
      <c r="A127" s="601"/>
      <c r="B127" s="71">
        <v>4</v>
      </c>
      <c r="C127" s="62" t="s">
        <v>237</v>
      </c>
      <c r="D127" s="63">
        <f t="shared" si="72"/>
        <v>0</v>
      </c>
      <c r="E127" s="64"/>
      <c r="F127" s="64"/>
      <c r="G127" s="65">
        <f t="shared" si="73"/>
        <v>0</v>
      </c>
      <c r="H127" s="66">
        <f t="shared" si="74"/>
        <v>0</v>
      </c>
      <c r="I127" s="67"/>
    </row>
    <row r="128" spans="1:9" ht="18" hidden="1" customHeight="1">
      <c r="A128" s="601"/>
      <c r="B128" s="71">
        <v>4</v>
      </c>
      <c r="C128" s="62" t="s">
        <v>237</v>
      </c>
      <c r="D128" s="63">
        <f t="shared" si="72"/>
        <v>0</v>
      </c>
      <c r="E128" s="64"/>
      <c r="F128" s="64"/>
      <c r="G128" s="65">
        <f t="shared" si="73"/>
        <v>0</v>
      </c>
      <c r="H128" s="66">
        <f t="shared" si="74"/>
        <v>0</v>
      </c>
      <c r="I128" s="67"/>
    </row>
    <row r="129" spans="1:9" ht="18" hidden="1" customHeight="1">
      <c r="A129" s="601"/>
      <c r="B129" s="597" t="s">
        <v>123</v>
      </c>
      <c r="C129" s="598"/>
      <c r="D129" s="598"/>
      <c r="E129" s="599"/>
      <c r="F129" s="78">
        <f>SUM(F125:F128)</f>
        <v>0</v>
      </c>
      <c r="G129" s="78">
        <f>SUM(G125:G128)</f>
        <v>0</v>
      </c>
      <c r="H129" s="69">
        <f>SUM(H125:H128)</f>
        <v>0</v>
      </c>
      <c r="I129" s="70"/>
    </row>
    <row r="130" spans="1:9" ht="18" hidden="1" customHeight="1">
      <c r="A130" s="601"/>
      <c r="B130" s="71">
        <v>5</v>
      </c>
      <c r="C130" s="72" t="s">
        <v>237</v>
      </c>
      <c r="D130" s="73">
        <f>+ROUNDDOWN((F130/1.1),0)</f>
        <v>0</v>
      </c>
      <c r="E130" s="74"/>
      <c r="F130" s="74"/>
      <c r="G130" s="73">
        <f>(D130*E130)</f>
        <v>0</v>
      </c>
      <c r="H130" s="75">
        <f>+IF(D130&lt;C130,(D130*E130),C130*E130)</f>
        <v>0</v>
      </c>
      <c r="I130" s="76"/>
    </row>
    <row r="131" spans="1:9" ht="18" hidden="1" customHeight="1">
      <c r="A131" s="601"/>
      <c r="B131" s="61">
        <v>5</v>
      </c>
      <c r="C131" s="62" t="s">
        <v>237</v>
      </c>
      <c r="D131" s="63">
        <f t="shared" ref="D131:D133" si="75">+ROUNDDOWN((F131/1.1),0)</f>
        <v>0</v>
      </c>
      <c r="E131" s="64"/>
      <c r="F131" s="64"/>
      <c r="G131" s="65">
        <f t="shared" ref="G131:G133" si="76">(D131*E131)</f>
        <v>0</v>
      </c>
      <c r="H131" s="66">
        <f t="shared" ref="H131:H133" si="77">+IF(D131&lt;C131,(D131*E131),C131*E131)</f>
        <v>0</v>
      </c>
      <c r="I131" s="67"/>
    </row>
    <row r="132" spans="1:9" ht="18" hidden="1" customHeight="1">
      <c r="A132" s="601"/>
      <c r="B132" s="71">
        <v>5</v>
      </c>
      <c r="C132" s="62" t="s">
        <v>237</v>
      </c>
      <c r="D132" s="63">
        <f t="shared" si="75"/>
        <v>0</v>
      </c>
      <c r="E132" s="64"/>
      <c r="F132" s="64"/>
      <c r="G132" s="65">
        <f t="shared" si="76"/>
        <v>0</v>
      </c>
      <c r="H132" s="66">
        <f t="shared" si="77"/>
        <v>0</v>
      </c>
      <c r="I132" s="67"/>
    </row>
    <row r="133" spans="1:9" ht="18" hidden="1" customHeight="1">
      <c r="A133" s="601"/>
      <c r="B133" s="61">
        <v>5</v>
      </c>
      <c r="C133" s="62" t="s">
        <v>237</v>
      </c>
      <c r="D133" s="63">
        <f t="shared" si="75"/>
        <v>0</v>
      </c>
      <c r="E133" s="64"/>
      <c r="F133" s="64"/>
      <c r="G133" s="65">
        <f t="shared" si="76"/>
        <v>0</v>
      </c>
      <c r="H133" s="66">
        <f t="shared" si="77"/>
        <v>0</v>
      </c>
      <c r="I133" s="67"/>
    </row>
    <row r="134" spans="1:9" ht="18" hidden="1" customHeight="1">
      <c r="A134" s="601"/>
      <c r="B134" s="597" t="s">
        <v>123</v>
      </c>
      <c r="C134" s="598"/>
      <c r="D134" s="598"/>
      <c r="E134" s="599"/>
      <c r="F134" s="78">
        <f>SUM(F130:F133)</f>
        <v>0</v>
      </c>
      <c r="G134" s="78">
        <f>SUM(G130:G133)</f>
        <v>0</v>
      </c>
      <c r="H134" s="69">
        <f>SUM(H130:H133)</f>
        <v>0</v>
      </c>
      <c r="I134" s="70"/>
    </row>
    <row r="135" spans="1:9" ht="18" customHeight="1" thickBot="1">
      <c r="A135" s="602"/>
      <c r="B135" s="603" t="s">
        <v>18</v>
      </c>
      <c r="C135" s="604"/>
      <c r="D135" s="604"/>
      <c r="E135" s="605"/>
      <c r="F135" s="79">
        <f>SUM(F114,F119,F124,F129,F134)</f>
        <v>0</v>
      </c>
      <c r="G135" s="80">
        <f>SUM(G114,G119,G124,G129,G134)</f>
        <v>0</v>
      </c>
      <c r="H135" s="184">
        <f>SUM(H114,H119,H124,H129,H134)</f>
        <v>0</v>
      </c>
      <c r="I135" s="82"/>
    </row>
    <row r="136" spans="1:9" ht="27.6" customHeight="1" thickTop="1" thickBot="1">
      <c r="A136" s="608" t="s">
        <v>128</v>
      </c>
      <c r="B136" s="608"/>
      <c r="C136" s="608"/>
      <c r="D136" s="608"/>
      <c r="E136" s="608"/>
      <c r="F136" s="609"/>
      <c r="G136" s="85">
        <f>SUM(G31,G57,G83,G109,G135)</f>
        <v>0</v>
      </c>
      <c r="H136" s="179">
        <f>SUM(H31,H57,H83,H109,H135)</f>
        <v>0</v>
      </c>
      <c r="I136" s="86"/>
    </row>
    <row r="137" spans="1:9" ht="35.4" customHeight="1" thickBot="1">
      <c r="C137"/>
      <c r="F137" s="615" t="s">
        <v>251</v>
      </c>
      <c r="G137" s="616"/>
      <c r="H137" s="88">
        <f>+IF((ROUNDDOWN(H136/2,0))&lt;2000000,ROUNDDOWN(H136/2,0),2000000)</f>
        <v>0</v>
      </c>
    </row>
    <row r="138" spans="1:9" ht="26.4" customHeight="1">
      <c r="C138"/>
      <c r="G138" s="89"/>
      <c r="H138" s="90"/>
    </row>
    <row r="139" spans="1:9" ht="19.8" thickBot="1">
      <c r="A139" s="47" t="s">
        <v>239</v>
      </c>
    </row>
    <row r="140" spans="1:9" s="11" customFormat="1" ht="27" thickBot="1">
      <c r="A140" s="166" t="s">
        <v>112</v>
      </c>
      <c r="B140" s="167" t="s">
        <v>113</v>
      </c>
      <c r="C140" s="168" t="s">
        <v>114</v>
      </c>
      <c r="D140" s="168" t="s">
        <v>115</v>
      </c>
      <c r="E140" s="169" t="s">
        <v>116</v>
      </c>
      <c r="F140" s="168" t="s">
        <v>117</v>
      </c>
      <c r="G140" s="170" t="s">
        <v>118</v>
      </c>
      <c r="H140" s="54" t="s">
        <v>119</v>
      </c>
      <c r="I140" s="171" t="s">
        <v>120</v>
      </c>
    </row>
    <row r="141" spans="1:9" ht="18" customHeight="1">
      <c r="A141" s="600" t="s">
        <v>240</v>
      </c>
      <c r="B141" s="55">
        <v>1</v>
      </c>
      <c r="C141" s="56" t="s">
        <v>237</v>
      </c>
      <c r="D141" s="57">
        <f>+ROUNDDOWN((F141/1.1),0)</f>
        <v>0</v>
      </c>
      <c r="E141" s="58"/>
      <c r="F141" s="58"/>
      <c r="G141" s="57">
        <f>(D141*E141)</f>
        <v>0</v>
      </c>
      <c r="H141" s="59">
        <f>+IF(D141&lt;C141,(D141*E141),C141*E141)</f>
        <v>0</v>
      </c>
      <c r="I141" s="60"/>
    </row>
    <row r="142" spans="1:9" ht="18" customHeight="1">
      <c r="A142" s="601"/>
      <c r="B142" s="61">
        <v>1</v>
      </c>
      <c r="C142" s="62" t="s">
        <v>237</v>
      </c>
      <c r="D142" s="63">
        <f t="shared" ref="D142:D144" si="78">+ROUNDDOWN((F142/1.1),0)</f>
        <v>0</v>
      </c>
      <c r="E142" s="64"/>
      <c r="F142" s="64"/>
      <c r="G142" s="65">
        <f t="shared" ref="G142:G144" si="79">(D142*E142)</f>
        <v>0</v>
      </c>
      <c r="H142" s="66">
        <f t="shared" ref="H142:H144" si="80">+IF(D142&lt;C142,(D142*E142),C142*E142)</f>
        <v>0</v>
      </c>
      <c r="I142" s="67"/>
    </row>
    <row r="143" spans="1:9" ht="18" customHeight="1">
      <c r="A143" s="601"/>
      <c r="B143" s="61">
        <v>1</v>
      </c>
      <c r="C143" s="62" t="s">
        <v>237</v>
      </c>
      <c r="D143" s="63">
        <f t="shared" si="78"/>
        <v>0</v>
      </c>
      <c r="E143" s="64"/>
      <c r="F143" s="64"/>
      <c r="G143" s="65">
        <f t="shared" si="79"/>
        <v>0</v>
      </c>
      <c r="H143" s="66">
        <f t="shared" si="80"/>
        <v>0</v>
      </c>
      <c r="I143" s="67"/>
    </row>
    <row r="144" spans="1:9" ht="18" customHeight="1">
      <c r="A144" s="601"/>
      <c r="B144" s="61">
        <v>1</v>
      </c>
      <c r="C144" s="62" t="s">
        <v>237</v>
      </c>
      <c r="D144" s="63">
        <f t="shared" si="78"/>
        <v>0</v>
      </c>
      <c r="E144" s="64"/>
      <c r="F144" s="64"/>
      <c r="G144" s="65">
        <f t="shared" si="79"/>
        <v>0</v>
      </c>
      <c r="H144" s="66">
        <f t="shared" si="80"/>
        <v>0</v>
      </c>
      <c r="I144" s="67"/>
    </row>
    <row r="145" spans="1:9" ht="18" customHeight="1">
      <c r="A145" s="601"/>
      <c r="B145" s="597" t="s">
        <v>238</v>
      </c>
      <c r="C145" s="598"/>
      <c r="D145" s="598"/>
      <c r="E145" s="599"/>
      <c r="F145" s="68">
        <f>SUM(F141:F144)</f>
        <v>0</v>
      </c>
      <c r="G145" s="68">
        <f>SUM(G141:G144)</f>
        <v>0</v>
      </c>
      <c r="H145" s="69">
        <f>SUM(H141:H144)</f>
        <v>0</v>
      </c>
      <c r="I145" s="70"/>
    </row>
    <row r="146" spans="1:9" ht="18" customHeight="1">
      <c r="A146" s="601"/>
      <c r="B146" s="84">
        <v>2</v>
      </c>
      <c r="C146" s="72" t="s">
        <v>237</v>
      </c>
      <c r="D146" s="73">
        <f>+ROUNDDOWN((F146/1.1),0)</f>
        <v>0</v>
      </c>
      <c r="E146" s="74"/>
      <c r="F146" s="74"/>
      <c r="G146" s="73">
        <f>(D146*E146)</f>
        <v>0</v>
      </c>
      <c r="H146" s="75">
        <f>+IF(D146&lt;C146,(D146*E146),C146*E146)</f>
        <v>0</v>
      </c>
      <c r="I146" s="76"/>
    </row>
    <row r="147" spans="1:9" ht="18" customHeight="1">
      <c r="A147" s="601"/>
      <c r="B147" s="77">
        <v>2</v>
      </c>
      <c r="C147" s="62" t="s">
        <v>237</v>
      </c>
      <c r="D147" s="63">
        <f t="shared" ref="D147:D149" si="81">+ROUNDDOWN((F147/1.1),0)</f>
        <v>0</v>
      </c>
      <c r="E147" s="64"/>
      <c r="F147" s="64"/>
      <c r="G147" s="65">
        <f t="shared" ref="G147:G149" si="82">(D147*E147)</f>
        <v>0</v>
      </c>
      <c r="H147" s="66">
        <f t="shared" ref="H147:H149" si="83">+IF(D147&lt;C147,(D147*E147),C147*E147)</f>
        <v>0</v>
      </c>
      <c r="I147" s="67"/>
    </row>
    <row r="148" spans="1:9" ht="18" customHeight="1">
      <c r="A148" s="601"/>
      <c r="B148" s="77">
        <v>2</v>
      </c>
      <c r="C148" s="62" t="s">
        <v>237</v>
      </c>
      <c r="D148" s="63">
        <f t="shared" si="81"/>
        <v>0</v>
      </c>
      <c r="E148" s="64"/>
      <c r="F148" s="64"/>
      <c r="G148" s="65">
        <f t="shared" si="82"/>
        <v>0</v>
      </c>
      <c r="H148" s="66">
        <f t="shared" si="83"/>
        <v>0</v>
      </c>
      <c r="I148" s="67"/>
    </row>
    <row r="149" spans="1:9" ht="18" customHeight="1">
      <c r="A149" s="601"/>
      <c r="B149" s="77">
        <v>2</v>
      </c>
      <c r="C149" s="62" t="s">
        <v>237</v>
      </c>
      <c r="D149" s="63">
        <f t="shared" si="81"/>
        <v>0</v>
      </c>
      <c r="E149" s="64"/>
      <c r="F149" s="64"/>
      <c r="G149" s="65">
        <f t="shared" si="82"/>
        <v>0</v>
      </c>
      <c r="H149" s="66">
        <f t="shared" si="83"/>
        <v>0</v>
      </c>
      <c r="I149" s="67"/>
    </row>
    <row r="150" spans="1:9" ht="18" customHeight="1">
      <c r="A150" s="601"/>
      <c r="B150" s="597" t="s">
        <v>238</v>
      </c>
      <c r="C150" s="598"/>
      <c r="D150" s="598"/>
      <c r="E150" s="599"/>
      <c r="F150" s="78">
        <f>SUM(F146:F149)</f>
        <v>0</v>
      </c>
      <c r="G150" s="78">
        <f>SUM(G146:G149)</f>
        <v>0</v>
      </c>
      <c r="H150" s="69">
        <f>SUM(H146:H149)</f>
        <v>0</v>
      </c>
      <c r="I150" s="70"/>
    </row>
    <row r="151" spans="1:9" ht="18" customHeight="1">
      <c r="A151" s="601"/>
      <c r="B151" s="84">
        <v>3</v>
      </c>
      <c r="C151" s="72" t="s">
        <v>237</v>
      </c>
      <c r="D151" s="73">
        <f>+ROUNDDOWN((F151/1.1),0)</f>
        <v>0</v>
      </c>
      <c r="E151" s="74"/>
      <c r="F151" s="74"/>
      <c r="G151" s="73">
        <f>(D151*E151)</f>
        <v>0</v>
      </c>
      <c r="H151" s="75">
        <f>+IF(D151&lt;C151,(D151*E151),C151*E151)</f>
        <v>0</v>
      </c>
      <c r="I151" s="76"/>
    </row>
    <row r="152" spans="1:9" ht="18" customHeight="1">
      <c r="A152" s="601"/>
      <c r="B152" s="77">
        <v>3</v>
      </c>
      <c r="C152" s="62" t="s">
        <v>237</v>
      </c>
      <c r="D152" s="63">
        <f t="shared" ref="D152:D154" si="84">+ROUNDDOWN((F152/1.1),0)</f>
        <v>0</v>
      </c>
      <c r="E152" s="64"/>
      <c r="F152" s="64"/>
      <c r="G152" s="65">
        <f t="shared" ref="G152:G154" si="85">(D152*E152)</f>
        <v>0</v>
      </c>
      <c r="H152" s="66">
        <f t="shared" ref="H152:H154" si="86">+IF(D152&lt;C152,(D152*E152),C152*E152)</f>
        <v>0</v>
      </c>
      <c r="I152" s="67"/>
    </row>
    <row r="153" spans="1:9" ht="18" customHeight="1">
      <c r="A153" s="601"/>
      <c r="B153" s="77">
        <v>3</v>
      </c>
      <c r="C153" s="62" t="s">
        <v>237</v>
      </c>
      <c r="D153" s="63">
        <f t="shared" si="84"/>
        <v>0</v>
      </c>
      <c r="E153" s="64"/>
      <c r="F153" s="64"/>
      <c r="G153" s="65">
        <f t="shared" si="85"/>
        <v>0</v>
      </c>
      <c r="H153" s="66">
        <f t="shared" si="86"/>
        <v>0</v>
      </c>
      <c r="I153" s="67"/>
    </row>
    <row r="154" spans="1:9" ht="18" customHeight="1">
      <c r="A154" s="601"/>
      <c r="B154" s="77">
        <v>3</v>
      </c>
      <c r="C154" s="62" t="s">
        <v>237</v>
      </c>
      <c r="D154" s="63">
        <f t="shared" si="84"/>
        <v>0</v>
      </c>
      <c r="E154" s="64"/>
      <c r="F154" s="64"/>
      <c r="G154" s="65">
        <f t="shared" si="85"/>
        <v>0</v>
      </c>
      <c r="H154" s="66">
        <f t="shared" si="86"/>
        <v>0</v>
      </c>
      <c r="I154" s="67"/>
    </row>
    <row r="155" spans="1:9" ht="18" customHeight="1">
      <c r="A155" s="601"/>
      <c r="B155" s="597" t="s">
        <v>123</v>
      </c>
      <c r="C155" s="598"/>
      <c r="D155" s="598"/>
      <c r="E155" s="599"/>
      <c r="F155" s="78">
        <f>SUM(F151:F154)</f>
        <v>0</v>
      </c>
      <c r="G155" s="78">
        <f>SUM(G151:G154)</f>
        <v>0</v>
      </c>
      <c r="H155" s="69">
        <f>SUM(H151:H154)</f>
        <v>0</v>
      </c>
      <c r="I155" s="70"/>
    </row>
    <row r="156" spans="1:9" ht="18" hidden="1" customHeight="1">
      <c r="A156" s="601"/>
      <c r="B156" s="84">
        <v>4</v>
      </c>
      <c r="C156" s="72" t="s">
        <v>237</v>
      </c>
      <c r="D156" s="73">
        <f>+ROUNDDOWN((F156/1.1),0)</f>
        <v>0</v>
      </c>
      <c r="E156" s="74"/>
      <c r="F156" s="74"/>
      <c r="G156" s="73">
        <f>(D156*E156)</f>
        <v>0</v>
      </c>
      <c r="H156" s="75">
        <f>+IF(D156&lt;C156,(D156*E156),C156*E156)</f>
        <v>0</v>
      </c>
      <c r="I156" s="76"/>
    </row>
    <row r="157" spans="1:9" ht="18" hidden="1" customHeight="1">
      <c r="A157" s="601"/>
      <c r="B157" s="84">
        <v>4</v>
      </c>
      <c r="C157" s="62" t="s">
        <v>237</v>
      </c>
      <c r="D157" s="63">
        <f t="shared" ref="D157:D159" si="87">+ROUNDDOWN((F157/1.1),0)</f>
        <v>0</v>
      </c>
      <c r="E157" s="64"/>
      <c r="F157" s="64"/>
      <c r="G157" s="65">
        <f t="shared" ref="G157:G159" si="88">(D157*E157)</f>
        <v>0</v>
      </c>
      <c r="H157" s="66">
        <f t="shared" ref="H157:H159" si="89">+IF(D157&lt;C157,(D157*E157),C157*E157)</f>
        <v>0</v>
      </c>
      <c r="I157" s="67"/>
    </row>
    <row r="158" spans="1:9" ht="18" hidden="1" customHeight="1">
      <c r="A158" s="601"/>
      <c r="B158" s="84">
        <v>4</v>
      </c>
      <c r="C158" s="62" t="s">
        <v>237</v>
      </c>
      <c r="D158" s="63">
        <f t="shared" si="87"/>
        <v>0</v>
      </c>
      <c r="E158" s="64"/>
      <c r="F158" s="64"/>
      <c r="G158" s="65">
        <f t="shared" si="88"/>
        <v>0</v>
      </c>
      <c r="H158" s="66">
        <f t="shared" si="89"/>
        <v>0</v>
      </c>
      <c r="I158" s="67"/>
    </row>
    <row r="159" spans="1:9" ht="18" hidden="1" customHeight="1">
      <c r="A159" s="601"/>
      <c r="B159" s="84">
        <v>4</v>
      </c>
      <c r="C159" s="62" t="s">
        <v>237</v>
      </c>
      <c r="D159" s="63">
        <f t="shared" si="87"/>
        <v>0</v>
      </c>
      <c r="E159" s="64"/>
      <c r="F159" s="64"/>
      <c r="G159" s="65">
        <f t="shared" si="88"/>
        <v>0</v>
      </c>
      <c r="H159" s="66">
        <f t="shared" si="89"/>
        <v>0</v>
      </c>
      <c r="I159" s="67"/>
    </row>
    <row r="160" spans="1:9" ht="18" hidden="1" customHeight="1">
      <c r="A160" s="601"/>
      <c r="B160" s="597" t="s">
        <v>123</v>
      </c>
      <c r="C160" s="598"/>
      <c r="D160" s="598"/>
      <c r="E160" s="599"/>
      <c r="F160" s="78">
        <f>SUM(F156:F159)</f>
        <v>0</v>
      </c>
      <c r="G160" s="78">
        <f>SUM(G156:G159)</f>
        <v>0</v>
      </c>
      <c r="H160" s="69">
        <f>SUM(H156:H159)</f>
        <v>0</v>
      </c>
      <c r="I160" s="70"/>
    </row>
    <row r="161" spans="1:9" ht="18" hidden="1" customHeight="1">
      <c r="A161" s="601"/>
      <c r="B161" s="84">
        <v>5</v>
      </c>
      <c r="C161" s="72" t="s">
        <v>237</v>
      </c>
      <c r="D161" s="73">
        <f>+ROUNDDOWN((F161/1.1),0)</f>
        <v>0</v>
      </c>
      <c r="E161" s="74"/>
      <c r="F161" s="74"/>
      <c r="G161" s="73">
        <f>(D161*E161)</f>
        <v>0</v>
      </c>
      <c r="H161" s="75">
        <f>+IF(D161&lt;C161,(D161*E161),C161*E161)</f>
        <v>0</v>
      </c>
      <c r="I161" s="76"/>
    </row>
    <row r="162" spans="1:9" ht="18" hidden="1" customHeight="1">
      <c r="A162" s="601"/>
      <c r="B162" s="84">
        <v>5</v>
      </c>
      <c r="C162" s="62" t="s">
        <v>237</v>
      </c>
      <c r="D162" s="63">
        <f t="shared" ref="D162:D164" si="90">+ROUNDDOWN((F162/1.1),0)</f>
        <v>0</v>
      </c>
      <c r="E162" s="64"/>
      <c r="F162" s="64"/>
      <c r="G162" s="65">
        <f t="shared" ref="G162:G164" si="91">(D162*E162)</f>
        <v>0</v>
      </c>
      <c r="H162" s="66">
        <f t="shared" ref="H162:H164" si="92">+IF(D162&lt;C162,(D162*E162),C162*E162)</f>
        <v>0</v>
      </c>
      <c r="I162" s="67"/>
    </row>
    <row r="163" spans="1:9" ht="18" hidden="1" customHeight="1">
      <c r="A163" s="601"/>
      <c r="B163" s="84">
        <v>5</v>
      </c>
      <c r="C163" s="62" t="s">
        <v>237</v>
      </c>
      <c r="D163" s="63">
        <f t="shared" si="90"/>
        <v>0</v>
      </c>
      <c r="E163" s="64"/>
      <c r="F163" s="64"/>
      <c r="G163" s="65">
        <f t="shared" si="91"/>
        <v>0</v>
      </c>
      <c r="H163" s="66">
        <f t="shared" si="92"/>
        <v>0</v>
      </c>
      <c r="I163" s="67"/>
    </row>
    <row r="164" spans="1:9" ht="18" hidden="1" customHeight="1">
      <c r="A164" s="601"/>
      <c r="B164" s="84">
        <v>5</v>
      </c>
      <c r="C164" s="62" t="s">
        <v>237</v>
      </c>
      <c r="D164" s="63">
        <f t="shared" si="90"/>
        <v>0</v>
      </c>
      <c r="E164" s="64"/>
      <c r="F164" s="64"/>
      <c r="G164" s="65">
        <f t="shared" si="91"/>
        <v>0</v>
      </c>
      <c r="H164" s="66">
        <f t="shared" si="92"/>
        <v>0</v>
      </c>
      <c r="I164" s="67"/>
    </row>
    <row r="165" spans="1:9" ht="18" hidden="1" customHeight="1">
      <c r="A165" s="601"/>
      <c r="B165" s="597" t="s">
        <v>123</v>
      </c>
      <c r="C165" s="598"/>
      <c r="D165" s="598"/>
      <c r="E165" s="599"/>
      <c r="F165" s="78">
        <f>SUM(F161:F164)</f>
        <v>0</v>
      </c>
      <c r="G165" s="78">
        <f>SUM(G161:G164)</f>
        <v>0</v>
      </c>
      <c r="H165" s="69">
        <f>SUM(H161:H164)</f>
        <v>0</v>
      </c>
      <c r="I165" s="70"/>
    </row>
    <row r="166" spans="1:9" ht="18" customHeight="1" thickBot="1">
      <c r="A166" s="602"/>
      <c r="B166" s="603" t="s">
        <v>18</v>
      </c>
      <c r="C166" s="604"/>
      <c r="D166" s="604"/>
      <c r="E166" s="605"/>
      <c r="F166" s="79">
        <f>SUM(F145,F150,F155,F160,F165)</f>
        <v>0</v>
      </c>
      <c r="G166" s="79">
        <f>SUM(G145,G150,G155,G160,G165)</f>
        <v>0</v>
      </c>
      <c r="H166" s="79">
        <f>SUM(H145,H150,H155,H160,H165)</f>
        <v>0</v>
      </c>
      <c r="I166" s="82"/>
    </row>
    <row r="167" spans="1:9" ht="18" customHeight="1">
      <c r="A167" s="600" t="s">
        <v>241</v>
      </c>
      <c r="B167" s="55">
        <v>1</v>
      </c>
      <c r="C167" s="56" t="s">
        <v>237</v>
      </c>
      <c r="D167" s="57">
        <f>+ROUNDDOWN((F167/1.1),0)</f>
        <v>0</v>
      </c>
      <c r="E167" s="58"/>
      <c r="F167" s="58"/>
      <c r="G167" s="57">
        <f>(D167*E167)</f>
        <v>0</v>
      </c>
      <c r="H167" s="59">
        <f>+IF(D167&lt;C167,(D167*E167),C167*E167)</f>
        <v>0</v>
      </c>
      <c r="I167" s="60"/>
    </row>
    <row r="168" spans="1:9" ht="18" customHeight="1">
      <c r="A168" s="601"/>
      <c r="B168" s="61">
        <v>1</v>
      </c>
      <c r="C168" s="62" t="s">
        <v>237</v>
      </c>
      <c r="D168" s="63">
        <f t="shared" ref="D168:D170" si="93">+ROUNDDOWN((F168/1.1),0)</f>
        <v>0</v>
      </c>
      <c r="E168" s="64"/>
      <c r="F168" s="64"/>
      <c r="G168" s="65">
        <f t="shared" ref="G168:G170" si="94">(D168*E168)</f>
        <v>0</v>
      </c>
      <c r="H168" s="66">
        <f t="shared" ref="H168:H170" si="95">+IF(D168&lt;C168,(D168*E168),C168*E168)</f>
        <v>0</v>
      </c>
      <c r="I168" s="67"/>
    </row>
    <row r="169" spans="1:9" ht="18" customHeight="1">
      <c r="A169" s="601"/>
      <c r="B169" s="61">
        <v>1</v>
      </c>
      <c r="C169" s="62" t="s">
        <v>237</v>
      </c>
      <c r="D169" s="63">
        <f t="shared" si="93"/>
        <v>0</v>
      </c>
      <c r="E169" s="64"/>
      <c r="F169" s="64"/>
      <c r="G169" s="65">
        <f t="shared" si="94"/>
        <v>0</v>
      </c>
      <c r="H169" s="66">
        <f t="shared" si="95"/>
        <v>0</v>
      </c>
      <c r="I169" s="67"/>
    </row>
    <row r="170" spans="1:9" ht="18" customHeight="1">
      <c r="A170" s="601"/>
      <c r="B170" s="61">
        <v>1</v>
      </c>
      <c r="C170" s="62" t="s">
        <v>237</v>
      </c>
      <c r="D170" s="63">
        <f t="shared" si="93"/>
        <v>0</v>
      </c>
      <c r="E170" s="64"/>
      <c r="F170" s="64"/>
      <c r="G170" s="65">
        <f t="shared" si="94"/>
        <v>0</v>
      </c>
      <c r="H170" s="66">
        <f t="shared" si="95"/>
        <v>0</v>
      </c>
      <c r="I170" s="67"/>
    </row>
    <row r="171" spans="1:9" ht="18" customHeight="1">
      <c r="A171" s="601"/>
      <c r="B171" s="597" t="s">
        <v>238</v>
      </c>
      <c r="C171" s="598"/>
      <c r="D171" s="598"/>
      <c r="E171" s="599"/>
      <c r="F171" s="68">
        <f>SUM(F167:F170)</f>
        <v>0</v>
      </c>
      <c r="G171" s="68">
        <f>SUM(G167:G170)</f>
        <v>0</v>
      </c>
      <c r="H171" s="69">
        <f>SUM(H167:H170)</f>
        <v>0</v>
      </c>
      <c r="I171" s="70"/>
    </row>
    <row r="172" spans="1:9" ht="18" customHeight="1">
      <c r="A172" s="601"/>
      <c r="B172" s="84">
        <v>2</v>
      </c>
      <c r="C172" s="72" t="s">
        <v>237</v>
      </c>
      <c r="D172" s="73">
        <f>+ROUNDDOWN((F172/1.1),0)</f>
        <v>0</v>
      </c>
      <c r="E172" s="74"/>
      <c r="F172" s="74"/>
      <c r="G172" s="73">
        <f>(D172*E172)</f>
        <v>0</v>
      </c>
      <c r="H172" s="75">
        <f>+IF(D172&lt;C172,(D172*E172),C172*E172)</f>
        <v>0</v>
      </c>
      <c r="I172" s="76"/>
    </row>
    <row r="173" spans="1:9" ht="18" customHeight="1">
      <c r="A173" s="601"/>
      <c r="B173" s="77">
        <v>2</v>
      </c>
      <c r="C173" s="62" t="s">
        <v>237</v>
      </c>
      <c r="D173" s="63">
        <f t="shared" ref="D173:D175" si="96">+ROUNDDOWN((F173/1.1),0)</f>
        <v>0</v>
      </c>
      <c r="E173" s="64"/>
      <c r="F173" s="64"/>
      <c r="G173" s="65">
        <f t="shared" ref="G173:G175" si="97">(D173*E173)</f>
        <v>0</v>
      </c>
      <c r="H173" s="66">
        <f t="shared" ref="H173:H175" si="98">+IF(D173&lt;C173,(D173*E173),C173*E173)</f>
        <v>0</v>
      </c>
      <c r="I173" s="67"/>
    </row>
    <row r="174" spans="1:9" ht="18" customHeight="1">
      <c r="A174" s="601"/>
      <c r="B174" s="77">
        <v>2</v>
      </c>
      <c r="C174" s="62" t="s">
        <v>237</v>
      </c>
      <c r="D174" s="63">
        <f t="shared" si="96"/>
        <v>0</v>
      </c>
      <c r="E174" s="64"/>
      <c r="F174" s="64"/>
      <c r="G174" s="65">
        <f t="shared" si="97"/>
        <v>0</v>
      </c>
      <c r="H174" s="66">
        <f t="shared" si="98"/>
        <v>0</v>
      </c>
      <c r="I174" s="67"/>
    </row>
    <row r="175" spans="1:9" ht="18" customHeight="1">
      <c r="A175" s="601"/>
      <c r="B175" s="77">
        <v>2</v>
      </c>
      <c r="C175" s="62" t="s">
        <v>237</v>
      </c>
      <c r="D175" s="63">
        <f t="shared" si="96"/>
        <v>0</v>
      </c>
      <c r="E175" s="64"/>
      <c r="F175" s="64"/>
      <c r="G175" s="65">
        <f t="shared" si="97"/>
        <v>0</v>
      </c>
      <c r="H175" s="66">
        <f t="shared" si="98"/>
        <v>0</v>
      </c>
      <c r="I175" s="67"/>
    </row>
    <row r="176" spans="1:9" ht="18" customHeight="1">
      <c r="A176" s="601"/>
      <c r="B176" s="597" t="s">
        <v>238</v>
      </c>
      <c r="C176" s="598"/>
      <c r="D176" s="598"/>
      <c r="E176" s="599"/>
      <c r="F176" s="78">
        <f>SUM(F172:F175)</f>
        <v>0</v>
      </c>
      <c r="G176" s="78">
        <f>SUM(G172:G175)</f>
        <v>0</v>
      </c>
      <c r="H176" s="69">
        <f>SUM(H172:H175)</f>
        <v>0</v>
      </c>
      <c r="I176" s="70"/>
    </row>
    <row r="177" spans="1:9" ht="18" customHeight="1">
      <c r="A177" s="601"/>
      <c r="B177" s="84">
        <v>3</v>
      </c>
      <c r="C177" s="72" t="s">
        <v>237</v>
      </c>
      <c r="D177" s="73">
        <f>+ROUNDDOWN((F177/1.1),0)</f>
        <v>0</v>
      </c>
      <c r="E177" s="74"/>
      <c r="F177" s="74"/>
      <c r="G177" s="73">
        <f>(D177*E177)</f>
        <v>0</v>
      </c>
      <c r="H177" s="75">
        <f>+IF(D177&lt;C177,(D177*E177),C177*E177)</f>
        <v>0</v>
      </c>
      <c r="I177" s="76"/>
    </row>
    <row r="178" spans="1:9" ht="18" customHeight="1">
      <c r="A178" s="601"/>
      <c r="B178" s="77">
        <v>3</v>
      </c>
      <c r="C178" s="62" t="s">
        <v>237</v>
      </c>
      <c r="D178" s="63">
        <f t="shared" ref="D178:D180" si="99">+ROUNDDOWN((F178/1.1),0)</f>
        <v>0</v>
      </c>
      <c r="E178" s="64"/>
      <c r="F178" s="64"/>
      <c r="G178" s="65">
        <f t="shared" ref="G178:G180" si="100">(D178*E178)</f>
        <v>0</v>
      </c>
      <c r="H178" s="66">
        <f t="shared" ref="H178:H180" si="101">+IF(D178&lt;C178,(D178*E178),C178*E178)</f>
        <v>0</v>
      </c>
      <c r="I178" s="67"/>
    </row>
    <row r="179" spans="1:9" ht="18" customHeight="1">
      <c r="A179" s="601"/>
      <c r="B179" s="77">
        <v>3</v>
      </c>
      <c r="C179" s="62" t="s">
        <v>237</v>
      </c>
      <c r="D179" s="63">
        <f t="shared" si="99"/>
        <v>0</v>
      </c>
      <c r="E179" s="64"/>
      <c r="F179" s="64"/>
      <c r="G179" s="65">
        <f t="shared" si="100"/>
        <v>0</v>
      </c>
      <c r="H179" s="66">
        <f t="shared" si="101"/>
        <v>0</v>
      </c>
      <c r="I179" s="67"/>
    </row>
    <row r="180" spans="1:9" ht="18" customHeight="1">
      <c r="A180" s="601"/>
      <c r="B180" s="77">
        <v>3</v>
      </c>
      <c r="C180" s="62" t="s">
        <v>237</v>
      </c>
      <c r="D180" s="63">
        <f t="shared" si="99"/>
        <v>0</v>
      </c>
      <c r="E180" s="64"/>
      <c r="F180" s="64"/>
      <c r="G180" s="65">
        <f t="shared" si="100"/>
        <v>0</v>
      </c>
      <c r="H180" s="66">
        <f t="shared" si="101"/>
        <v>0</v>
      </c>
      <c r="I180" s="67"/>
    </row>
    <row r="181" spans="1:9" ht="18" customHeight="1">
      <c r="A181" s="601"/>
      <c r="B181" s="597" t="s">
        <v>123</v>
      </c>
      <c r="C181" s="598"/>
      <c r="D181" s="598"/>
      <c r="E181" s="599"/>
      <c r="F181" s="78">
        <f>SUM(F177:F180)</f>
        <v>0</v>
      </c>
      <c r="G181" s="78">
        <f>SUM(G177:G180)</f>
        <v>0</v>
      </c>
      <c r="H181" s="69">
        <f>SUM(H177:H180)</f>
        <v>0</v>
      </c>
      <c r="I181" s="70"/>
    </row>
    <row r="182" spans="1:9" ht="18" hidden="1" customHeight="1">
      <c r="A182" s="601"/>
      <c r="B182" s="84">
        <v>4</v>
      </c>
      <c r="C182" s="72" t="s">
        <v>237</v>
      </c>
      <c r="D182" s="73">
        <f>+ROUNDDOWN((F182/1.1),0)</f>
        <v>0</v>
      </c>
      <c r="E182" s="74"/>
      <c r="F182" s="74"/>
      <c r="G182" s="73">
        <f>(D182*E182)</f>
        <v>0</v>
      </c>
      <c r="H182" s="75">
        <f>+IF(D182&lt;C182,(D182*E182),C182*E182)</f>
        <v>0</v>
      </c>
      <c r="I182" s="76"/>
    </row>
    <row r="183" spans="1:9" ht="18" hidden="1" customHeight="1">
      <c r="A183" s="601"/>
      <c r="B183" s="77">
        <v>4</v>
      </c>
      <c r="C183" s="62" t="s">
        <v>237</v>
      </c>
      <c r="D183" s="63">
        <f t="shared" ref="D183:D185" si="102">+ROUNDDOWN((F183/1.1),0)</f>
        <v>0</v>
      </c>
      <c r="E183" s="64"/>
      <c r="F183" s="64"/>
      <c r="G183" s="65">
        <f t="shared" ref="G183:G185" si="103">(D183*E183)</f>
        <v>0</v>
      </c>
      <c r="H183" s="66">
        <f t="shared" ref="H183:H185" si="104">+IF(D183&lt;C183,(D183*E183),C183*E183)</f>
        <v>0</v>
      </c>
      <c r="I183" s="67"/>
    </row>
    <row r="184" spans="1:9" ht="18" hidden="1" customHeight="1">
      <c r="A184" s="601"/>
      <c r="B184" s="84">
        <v>4</v>
      </c>
      <c r="C184" s="62" t="s">
        <v>237</v>
      </c>
      <c r="D184" s="63">
        <f t="shared" si="102"/>
        <v>0</v>
      </c>
      <c r="E184" s="64"/>
      <c r="F184" s="64"/>
      <c r="G184" s="65">
        <f t="shared" si="103"/>
        <v>0</v>
      </c>
      <c r="H184" s="66">
        <f t="shared" si="104"/>
        <v>0</v>
      </c>
      <c r="I184" s="67"/>
    </row>
    <row r="185" spans="1:9" ht="18" hidden="1" customHeight="1">
      <c r="A185" s="601"/>
      <c r="B185" s="77">
        <v>4</v>
      </c>
      <c r="C185" s="62" t="s">
        <v>237</v>
      </c>
      <c r="D185" s="63">
        <f t="shared" si="102"/>
        <v>0</v>
      </c>
      <c r="E185" s="64"/>
      <c r="F185" s="64"/>
      <c r="G185" s="65">
        <f t="shared" si="103"/>
        <v>0</v>
      </c>
      <c r="H185" s="66">
        <f t="shared" si="104"/>
        <v>0</v>
      </c>
      <c r="I185" s="67"/>
    </row>
    <row r="186" spans="1:9" ht="18" hidden="1" customHeight="1">
      <c r="A186" s="601"/>
      <c r="B186" s="597" t="s">
        <v>123</v>
      </c>
      <c r="C186" s="598"/>
      <c r="D186" s="598"/>
      <c r="E186" s="599"/>
      <c r="F186" s="78">
        <f>SUM(F182:F185)</f>
        <v>0</v>
      </c>
      <c r="G186" s="78">
        <f>SUM(G182:G185)</f>
        <v>0</v>
      </c>
      <c r="H186" s="69">
        <f>SUM(H182:H185)</f>
        <v>0</v>
      </c>
      <c r="I186" s="70"/>
    </row>
    <row r="187" spans="1:9" ht="18" hidden="1" customHeight="1">
      <c r="A187" s="601"/>
      <c r="B187" s="84">
        <v>5</v>
      </c>
      <c r="C187" s="72" t="s">
        <v>237</v>
      </c>
      <c r="D187" s="73">
        <f>+ROUNDDOWN((F187/1.1),0)</f>
        <v>0</v>
      </c>
      <c r="E187" s="74"/>
      <c r="F187" s="74"/>
      <c r="G187" s="73">
        <f>(D187*E187)</f>
        <v>0</v>
      </c>
      <c r="H187" s="75">
        <f>+IF(D187&lt;C187,(D187*E187),C187*E187)</f>
        <v>0</v>
      </c>
      <c r="I187" s="76"/>
    </row>
    <row r="188" spans="1:9" ht="18" hidden="1" customHeight="1">
      <c r="A188" s="601"/>
      <c r="B188" s="84">
        <v>5</v>
      </c>
      <c r="C188" s="62" t="s">
        <v>237</v>
      </c>
      <c r="D188" s="63">
        <f t="shared" ref="D188:D190" si="105">+ROUNDDOWN((F188/1.1),0)</f>
        <v>0</v>
      </c>
      <c r="E188" s="64"/>
      <c r="F188" s="64"/>
      <c r="G188" s="65">
        <f t="shared" ref="G188:G190" si="106">(D188*E188)</f>
        <v>0</v>
      </c>
      <c r="H188" s="66">
        <f t="shared" ref="H188:H190" si="107">+IF(D188&lt;C188,(D188*E188),C188*E188)</f>
        <v>0</v>
      </c>
      <c r="I188" s="67"/>
    </row>
    <row r="189" spans="1:9" ht="18" hidden="1" customHeight="1">
      <c r="A189" s="601"/>
      <c r="B189" s="84">
        <v>5</v>
      </c>
      <c r="C189" s="62" t="s">
        <v>237</v>
      </c>
      <c r="D189" s="63">
        <f t="shared" si="105"/>
        <v>0</v>
      </c>
      <c r="E189" s="64"/>
      <c r="F189" s="64"/>
      <c r="G189" s="65">
        <f t="shared" si="106"/>
        <v>0</v>
      </c>
      <c r="H189" s="66">
        <f t="shared" si="107"/>
        <v>0</v>
      </c>
      <c r="I189" s="67"/>
    </row>
    <row r="190" spans="1:9" ht="18" hidden="1" customHeight="1">
      <c r="A190" s="601"/>
      <c r="B190" s="84">
        <v>5</v>
      </c>
      <c r="C190" s="62" t="s">
        <v>237</v>
      </c>
      <c r="D190" s="63">
        <f t="shared" si="105"/>
        <v>0</v>
      </c>
      <c r="E190" s="64"/>
      <c r="F190" s="64"/>
      <c r="G190" s="65">
        <f t="shared" si="106"/>
        <v>0</v>
      </c>
      <c r="H190" s="66">
        <f t="shared" si="107"/>
        <v>0</v>
      </c>
      <c r="I190" s="67"/>
    </row>
    <row r="191" spans="1:9" ht="18" hidden="1" customHeight="1">
      <c r="A191" s="601"/>
      <c r="B191" s="597" t="s">
        <v>123</v>
      </c>
      <c r="C191" s="598"/>
      <c r="D191" s="598"/>
      <c r="E191" s="599"/>
      <c r="F191" s="78">
        <f>SUM(F187:F190)</f>
        <v>0</v>
      </c>
      <c r="G191" s="78">
        <f>SUM(G187:G190)</f>
        <v>0</v>
      </c>
      <c r="H191" s="69">
        <f>SUM(H187:H190)</f>
        <v>0</v>
      </c>
      <c r="I191" s="70"/>
    </row>
    <row r="192" spans="1:9" ht="18" customHeight="1" thickBot="1">
      <c r="A192" s="602"/>
      <c r="B192" s="603" t="s">
        <v>18</v>
      </c>
      <c r="C192" s="604"/>
      <c r="D192" s="604"/>
      <c r="E192" s="605"/>
      <c r="F192" s="79">
        <f>SUM(F171,F176,F181,F186,F191)</f>
        <v>0</v>
      </c>
      <c r="G192" s="79">
        <f t="shared" ref="G192:H192" si="108">SUM(G171,G176,G181,G186,G191)</f>
        <v>0</v>
      </c>
      <c r="H192" s="79">
        <f t="shared" si="108"/>
        <v>0</v>
      </c>
      <c r="I192" s="82"/>
    </row>
    <row r="193" spans="1:9" ht="18" customHeight="1">
      <c r="A193" s="600" t="s">
        <v>242</v>
      </c>
      <c r="B193" s="55">
        <v>1</v>
      </c>
      <c r="C193" s="56" t="s">
        <v>237</v>
      </c>
      <c r="D193" s="57">
        <f>+ROUNDDOWN((F193/1.1),0)</f>
        <v>0</v>
      </c>
      <c r="E193" s="58"/>
      <c r="F193" s="58"/>
      <c r="G193" s="57">
        <f>(D193*E193)</f>
        <v>0</v>
      </c>
      <c r="H193" s="59">
        <f>+IF(D193&lt;C193,(D193*E193),C193*E193)</f>
        <v>0</v>
      </c>
      <c r="I193" s="60"/>
    </row>
    <row r="194" spans="1:9" ht="18" customHeight="1">
      <c r="A194" s="601"/>
      <c r="B194" s="61">
        <v>1</v>
      </c>
      <c r="C194" s="62" t="s">
        <v>237</v>
      </c>
      <c r="D194" s="63">
        <f t="shared" ref="D194:D196" si="109">+ROUNDDOWN((F194/1.1),0)</f>
        <v>0</v>
      </c>
      <c r="E194" s="64"/>
      <c r="F194" s="64"/>
      <c r="G194" s="65">
        <f t="shared" ref="G194:G196" si="110">(D194*E194)</f>
        <v>0</v>
      </c>
      <c r="H194" s="66">
        <f t="shared" ref="H194:H196" si="111">+IF(D194&lt;C194,(D194*E194),C194*E194)</f>
        <v>0</v>
      </c>
      <c r="I194" s="67"/>
    </row>
    <row r="195" spans="1:9" ht="18" customHeight="1">
      <c r="A195" s="601"/>
      <c r="B195" s="61">
        <v>1</v>
      </c>
      <c r="C195" s="62" t="s">
        <v>237</v>
      </c>
      <c r="D195" s="63">
        <f t="shared" si="109"/>
        <v>0</v>
      </c>
      <c r="E195" s="64"/>
      <c r="F195" s="64"/>
      <c r="G195" s="65">
        <f t="shared" si="110"/>
        <v>0</v>
      </c>
      <c r="H195" s="66">
        <f t="shared" si="111"/>
        <v>0</v>
      </c>
      <c r="I195" s="67"/>
    </row>
    <row r="196" spans="1:9" ht="18" customHeight="1">
      <c r="A196" s="601"/>
      <c r="B196" s="61">
        <v>1</v>
      </c>
      <c r="C196" s="62" t="s">
        <v>237</v>
      </c>
      <c r="D196" s="63">
        <f t="shared" si="109"/>
        <v>0</v>
      </c>
      <c r="E196" s="64"/>
      <c r="F196" s="64"/>
      <c r="G196" s="65">
        <f t="shared" si="110"/>
        <v>0</v>
      </c>
      <c r="H196" s="66">
        <f t="shared" si="111"/>
        <v>0</v>
      </c>
      <c r="I196" s="67"/>
    </row>
    <row r="197" spans="1:9" ht="18" customHeight="1">
      <c r="A197" s="601"/>
      <c r="B197" s="597" t="s">
        <v>238</v>
      </c>
      <c r="C197" s="598"/>
      <c r="D197" s="598"/>
      <c r="E197" s="599"/>
      <c r="F197" s="68">
        <f>SUM(F193:F196)</f>
        <v>0</v>
      </c>
      <c r="G197" s="68">
        <f>SUM(G193:G196)</f>
        <v>0</v>
      </c>
      <c r="H197" s="69">
        <f>SUM(H193:H196)</f>
        <v>0</v>
      </c>
      <c r="I197" s="70"/>
    </row>
    <row r="198" spans="1:9" ht="18" customHeight="1">
      <c r="A198" s="601"/>
      <c r="B198" s="84">
        <v>2</v>
      </c>
      <c r="C198" s="72" t="s">
        <v>237</v>
      </c>
      <c r="D198" s="73">
        <f>+ROUNDDOWN((F198/1.1),0)</f>
        <v>0</v>
      </c>
      <c r="E198" s="74"/>
      <c r="F198" s="74"/>
      <c r="G198" s="73">
        <f>(D198*E198)</f>
        <v>0</v>
      </c>
      <c r="H198" s="75">
        <f>+IF(D198&lt;C198,(D198*E198),C198*E198)</f>
        <v>0</v>
      </c>
      <c r="I198" s="76"/>
    </row>
    <row r="199" spans="1:9" ht="18" customHeight="1">
      <c r="A199" s="601"/>
      <c r="B199" s="77">
        <v>2</v>
      </c>
      <c r="C199" s="62" t="s">
        <v>237</v>
      </c>
      <c r="D199" s="63">
        <f t="shared" ref="D199:D201" si="112">+ROUNDDOWN((F199/1.1),0)</f>
        <v>0</v>
      </c>
      <c r="E199" s="64"/>
      <c r="F199" s="64"/>
      <c r="G199" s="65">
        <f t="shared" ref="G199:G201" si="113">(D199*E199)</f>
        <v>0</v>
      </c>
      <c r="H199" s="66">
        <f t="shared" ref="H199:H201" si="114">+IF(D199&lt;C199,(D199*E199),C199*E199)</f>
        <v>0</v>
      </c>
      <c r="I199" s="67"/>
    </row>
    <row r="200" spans="1:9" ht="18" customHeight="1">
      <c r="A200" s="601"/>
      <c r="B200" s="77">
        <v>2</v>
      </c>
      <c r="C200" s="62" t="s">
        <v>237</v>
      </c>
      <c r="D200" s="63">
        <f t="shared" si="112"/>
        <v>0</v>
      </c>
      <c r="E200" s="64"/>
      <c r="F200" s="64"/>
      <c r="G200" s="65">
        <f t="shared" si="113"/>
        <v>0</v>
      </c>
      <c r="H200" s="66">
        <f t="shared" si="114"/>
        <v>0</v>
      </c>
      <c r="I200" s="67"/>
    </row>
    <row r="201" spans="1:9" ht="18" customHeight="1">
      <c r="A201" s="601"/>
      <c r="B201" s="77">
        <v>2</v>
      </c>
      <c r="C201" s="62" t="s">
        <v>237</v>
      </c>
      <c r="D201" s="63">
        <f t="shared" si="112"/>
        <v>0</v>
      </c>
      <c r="E201" s="64"/>
      <c r="F201" s="64"/>
      <c r="G201" s="65">
        <f t="shared" si="113"/>
        <v>0</v>
      </c>
      <c r="H201" s="66">
        <f t="shared" si="114"/>
        <v>0</v>
      </c>
      <c r="I201" s="67"/>
    </row>
    <row r="202" spans="1:9" ht="18" customHeight="1">
      <c r="A202" s="601"/>
      <c r="B202" s="597" t="s">
        <v>238</v>
      </c>
      <c r="C202" s="598"/>
      <c r="D202" s="598"/>
      <c r="E202" s="599"/>
      <c r="F202" s="78">
        <f>SUM(F198:F201)</f>
        <v>0</v>
      </c>
      <c r="G202" s="78">
        <f>SUM(G198:G201)</f>
        <v>0</v>
      </c>
      <c r="H202" s="69">
        <f>SUM(H198:H201)</f>
        <v>0</v>
      </c>
      <c r="I202" s="70"/>
    </row>
    <row r="203" spans="1:9" ht="18" customHeight="1">
      <c r="A203" s="601"/>
      <c r="B203" s="84">
        <v>3</v>
      </c>
      <c r="C203" s="72" t="s">
        <v>237</v>
      </c>
      <c r="D203" s="73">
        <f>+ROUNDDOWN((F203/1.1),0)</f>
        <v>0</v>
      </c>
      <c r="E203" s="74"/>
      <c r="F203" s="74"/>
      <c r="G203" s="73">
        <f>(D203*E203)</f>
        <v>0</v>
      </c>
      <c r="H203" s="75">
        <f>+IF(D203&lt;C203,(D203*E203),C203*E203)</f>
        <v>0</v>
      </c>
      <c r="I203" s="76"/>
    </row>
    <row r="204" spans="1:9" ht="18" customHeight="1">
      <c r="A204" s="601"/>
      <c r="B204" s="77">
        <v>3</v>
      </c>
      <c r="C204" s="62" t="s">
        <v>237</v>
      </c>
      <c r="D204" s="63">
        <f t="shared" ref="D204:D206" si="115">+ROUNDDOWN((F204/1.1),0)</f>
        <v>0</v>
      </c>
      <c r="E204" s="64"/>
      <c r="F204" s="64"/>
      <c r="G204" s="65">
        <f t="shared" ref="G204:G206" si="116">(D204*E204)</f>
        <v>0</v>
      </c>
      <c r="H204" s="66">
        <f t="shared" ref="H204:H206" si="117">+IF(D204&lt;C204,(D204*E204),C204*E204)</f>
        <v>0</v>
      </c>
      <c r="I204" s="67"/>
    </row>
    <row r="205" spans="1:9" ht="18" customHeight="1">
      <c r="A205" s="601"/>
      <c r="B205" s="77">
        <v>3</v>
      </c>
      <c r="C205" s="62" t="s">
        <v>237</v>
      </c>
      <c r="D205" s="63">
        <f t="shared" si="115"/>
        <v>0</v>
      </c>
      <c r="E205" s="64"/>
      <c r="F205" s="64"/>
      <c r="G205" s="65">
        <f t="shared" si="116"/>
        <v>0</v>
      </c>
      <c r="H205" s="66">
        <f t="shared" si="117"/>
        <v>0</v>
      </c>
      <c r="I205" s="67"/>
    </row>
    <row r="206" spans="1:9" ht="18" customHeight="1">
      <c r="A206" s="601"/>
      <c r="B206" s="77">
        <v>3</v>
      </c>
      <c r="C206" s="62" t="s">
        <v>237</v>
      </c>
      <c r="D206" s="63">
        <f t="shared" si="115"/>
        <v>0</v>
      </c>
      <c r="E206" s="64"/>
      <c r="F206" s="64"/>
      <c r="G206" s="65">
        <f t="shared" si="116"/>
        <v>0</v>
      </c>
      <c r="H206" s="66">
        <f t="shared" si="117"/>
        <v>0</v>
      </c>
      <c r="I206" s="67"/>
    </row>
    <row r="207" spans="1:9" ht="18" customHeight="1">
      <c r="A207" s="601"/>
      <c r="B207" s="597" t="s">
        <v>123</v>
      </c>
      <c r="C207" s="598"/>
      <c r="D207" s="598"/>
      <c r="E207" s="599"/>
      <c r="F207" s="78">
        <f>SUM(F203:F206)</f>
        <v>0</v>
      </c>
      <c r="G207" s="78">
        <f>SUM(G203:G206)</f>
        <v>0</v>
      </c>
      <c r="H207" s="69">
        <f>SUM(H203:H206)</f>
        <v>0</v>
      </c>
      <c r="I207" s="70"/>
    </row>
    <row r="208" spans="1:9" ht="18" hidden="1" customHeight="1">
      <c r="A208" s="601"/>
      <c r="B208" s="84">
        <v>4</v>
      </c>
      <c r="C208" s="72" t="s">
        <v>237</v>
      </c>
      <c r="D208" s="73">
        <f>+ROUNDDOWN((F208/1.1),0)</f>
        <v>0</v>
      </c>
      <c r="E208" s="74"/>
      <c r="F208" s="74"/>
      <c r="G208" s="73">
        <f>(D208*E208)</f>
        <v>0</v>
      </c>
      <c r="H208" s="75">
        <f>+IF(D208&lt;C208,(D208*E208),C208*E208)</f>
        <v>0</v>
      </c>
      <c r="I208" s="76"/>
    </row>
    <row r="209" spans="1:9" ht="18" hidden="1" customHeight="1">
      <c r="A209" s="601"/>
      <c r="B209" s="84">
        <v>4</v>
      </c>
      <c r="C209" s="62" t="s">
        <v>237</v>
      </c>
      <c r="D209" s="63">
        <f t="shared" ref="D209:D211" si="118">+ROUNDDOWN((F209/1.1),0)</f>
        <v>0</v>
      </c>
      <c r="E209" s="64"/>
      <c r="F209" s="64"/>
      <c r="G209" s="65">
        <f t="shared" ref="G209:G211" si="119">(D209*E209)</f>
        <v>0</v>
      </c>
      <c r="H209" s="66">
        <f t="shared" ref="H209:H211" si="120">+IF(D209&lt;C209,(D209*E209),C209*E209)</f>
        <v>0</v>
      </c>
      <c r="I209" s="67"/>
    </row>
    <row r="210" spans="1:9" ht="18" hidden="1" customHeight="1">
      <c r="A210" s="601"/>
      <c r="B210" s="84">
        <v>4</v>
      </c>
      <c r="C210" s="62" t="s">
        <v>237</v>
      </c>
      <c r="D210" s="63">
        <f t="shared" si="118"/>
        <v>0</v>
      </c>
      <c r="E210" s="64"/>
      <c r="F210" s="64"/>
      <c r="G210" s="65">
        <f t="shared" si="119"/>
        <v>0</v>
      </c>
      <c r="H210" s="66">
        <f t="shared" si="120"/>
        <v>0</v>
      </c>
      <c r="I210" s="67"/>
    </row>
    <row r="211" spans="1:9" ht="18" hidden="1" customHeight="1">
      <c r="A211" s="601"/>
      <c r="B211" s="84">
        <v>4</v>
      </c>
      <c r="C211" s="62" t="s">
        <v>237</v>
      </c>
      <c r="D211" s="63">
        <f t="shared" si="118"/>
        <v>0</v>
      </c>
      <c r="E211" s="64"/>
      <c r="F211" s="64"/>
      <c r="G211" s="65">
        <f t="shared" si="119"/>
        <v>0</v>
      </c>
      <c r="H211" s="66">
        <f t="shared" si="120"/>
        <v>0</v>
      </c>
      <c r="I211" s="67"/>
    </row>
    <row r="212" spans="1:9" ht="18" hidden="1" customHeight="1">
      <c r="A212" s="601"/>
      <c r="B212" s="597" t="s">
        <v>123</v>
      </c>
      <c r="C212" s="598"/>
      <c r="D212" s="598"/>
      <c r="E212" s="599"/>
      <c r="F212" s="78">
        <f>SUM(F208:F211)</f>
        <v>0</v>
      </c>
      <c r="G212" s="78">
        <f>SUM(G208:G211)</f>
        <v>0</v>
      </c>
      <c r="H212" s="69">
        <f>SUM(H208:H211)</f>
        <v>0</v>
      </c>
      <c r="I212" s="70"/>
    </row>
    <row r="213" spans="1:9" ht="18" hidden="1" customHeight="1">
      <c r="A213" s="601"/>
      <c r="B213" s="84">
        <v>5</v>
      </c>
      <c r="C213" s="72" t="s">
        <v>237</v>
      </c>
      <c r="D213" s="73">
        <f>+ROUNDDOWN((F213/1.1),0)</f>
        <v>0</v>
      </c>
      <c r="E213" s="74"/>
      <c r="F213" s="74"/>
      <c r="G213" s="73">
        <f>(D213*E213)</f>
        <v>0</v>
      </c>
      <c r="H213" s="75">
        <f>+IF(D213&lt;C213,(D213*E213),C213*E213)</f>
        <v>0</v>
      </c>
      <c r="I213" s="76"/>
    </row>
    <row r="214" spans="1:9" ht="18" hidden="1" customHeight="1">
      <c r="A214" s="601"/>
      <c r="B214" s="84">
        <v>5</v>
      </c>
      <c r="C214" s="62" t="s">
        <v>237</v>
      </c>
      <c r="D214" s="63">
        <f t="shared" ref="D214:D216" si="121">+ROUNDDOWN((F214/1.1),0)</f>
        <v>0</v>
      </c>
      <c r="E214" s="64"/>
      <c r="F214" s="64"/>
      <c r="G214" s="65">
        <f t="shared" ref="G214:G216" si="122">(D214*E214)</f>
        <v>0</v>
      </c>
      <c r="H214" s="66">
        <f t="shared" ref="H214:H216" si="123">+IF(D214&lt;C214,(D214*E214),C214*E214)</f>
        <v>0</v>
      </c>
      <c r="I214" s="67"/>
    </row>
    <row r="215" spans="1:9" ht="18" hidden="1" customHeight="1">
      <c r="A215" s="601"/>
      <c r="B215" s="84">
        <v>5</v>
      </c>
      <c r="C215" s="62" t="s">
        <v>237</v>
      </c>
      <c r="D215" s="63">
        <f t="shared" si="121"/>
        <v>0</v>
      </c>
      <c r="E215" s="64"/>
      <c r="F215" s="64"/>
      <c r="G215" s="65">
        <f t="shared" si="122"/>
        <v>0</v>
      </c>
      <c r="H215" s="66">
        <f t="shared" si="123"/>
        <v>0</v>
      </c>
      <c r="I215" s="67"/>
    </row>
    <row r="216" spans="1:9" ht="18" hidden="1" customHeight="1">
      <c r="A216" s="601"/>
      <c r="B216" s="84">
        <v>5</v>
      </c>
      <c r="C216" s="62" t="s">
        <v>237</v>
      </c>
      <c r="D216" s="63">
        <f t="shared" si="121"/>
        <v>0</v>
      </c>
      <c r="E216" s="64"/>
      <c r="F216" s="64"/>
      <c r="G216" s="65">
        <f t="shared" si="122"/>
        <v>0</v>
      </c>
      <c r="H216" s="66">
        <f t="shared" si="123"/>
        <v>0</v>
      </c>
      <c r="I216" s="67"/>
    </row>
    <row r="217" spans="1:9" ht="18" hidden="1" customHeight="1">
      <c r="A217" s="601"/>
      <c r="B217" s="597" t="s">
        <v>123</v>
      </c>
      <c r="C217" s="598"/>
      <c r="D217" s="598"/>
      <c r="E217" s="599"/>
      <c r="F217" s="78">
        <f>SUM(F213:F216)</f>
        <v>0</v>
      </c>
      <c r="G217" s="78">
        <f>SUM(G213:G216)</f>
        <v>0</v>
      </c>
      <c r="H217" s="69">
        <f>SUM(H213:H216)</f>
        <v>0</v>
      </c>
      <c r="I217" s="70"/>
    </row>
    <row r="218" spans="1:9" ht="18" customHeight="1" thickBot="1">
      <c r="A218" s="602"/>
      <c r="B218" s="603" t="s">
        <v>18</v>
      </c>
      <c r="C218" s="604"/>
      <c r="D218" s="604"/>
      <c r="E218" s="605"/>
      <c r="F218" s="79">
        <f>SUM(F197,F202,F207,F212,F217)</f>
        <v>0</v>
      </c>
      <c r="G218" s="79">
        <f>SUM(G197,G202,G207,G212,G217)</f>
        <v>0</v>
      </c>
      <c r="H218" s="79">
        <f>SUM(H197,H202,H207,H212,H217)</f>
        <v>0</v>
      </c>
      <c r="I218" s="82"/>
    </row>
    <row r="219" spans="1:9" ht="18" customHeight="1">
      <c r="A219" s="600" t="s">
        <v>243</v>
      </c>
      <c r="B219" s="55">
        <v>1</v>
      </c>
      <c r="C219" s="56" t="s">
        <v>237</v>
      </c>
      <c r="D219" s="57">
        <f>+ROUNDDOWN((F219/1.1),0)</f>
        <v>0</v>
      </c>
      <c r="E219" s="58"/>
      <c r="F219" s="58"/>
      <c r="G219" s="57">
        <f>(D219*E219)</f>
        <v>0</v>
      </c>
      <c r="H219" s="59">
        <f>+IF(D219&lt;C219,(D219*E219),C219*E219)</f>
        <v>0</v>
      </c>
      <c r="I219" s="60"/>
    </row>
    <row r="220" spans="1:9" ht="18" customHeight="1">
      <c r="A220" s="601"/>
      <c r="B220" s="61">
        <v>1</v>
      </c>
      <c r="C220" s="62" t="s">
        <v>237</v>
      </c>
      <c r="D220" s="63">
        <f t="shared" ref="D220:D222" si="124">+ROUNDDOWN((F220/1.1),0)</f>
        <v>0</v>
      </c>
      <c r="E220" s="64"/>
      <c r="F220" s="64"/>
      <c r="G220" s="65">
        <f t="shared" ref="G220:G222" si="125">(D220*E220)</f>
        <v>0</v>
      </c>
      <c r="H220" s="66">
        <f t="shared" ref="H220:H222" si="126">+IF(D220&lt;C220,(D220*E220),C220*E220)</f>
        <v>0</v>
      </c>
      <c r="I220" s="67"/>
    </row>
    <row r="221" spans="1:9" ht="18" customHeight="1">
      <c r="A221" s="601"/>
      <c r="B221" s="61">
        <v>1</v>
      </c>
      <c r="C221" s="62" t="s">
        <v>237</v>
      </c>
      <c r="D221" s="63">
        <f t="shared" si="124"/>
        <v>0</v>
      </c>
      <c r="E221" s="64"/>
      <c r="F221" s="64"/>
      <c r="G221" s="65">
        <f t="shared" si="125"/>
        <v>0</v>
      </c>
      <c r="H221" s="66">
        <f t="shared" si="126"/>
        <v>0</v>
      </c>
      <c r="I221" s="67"/>
    </row>
    <row r="222" spans="1:9" ht="18" customHeight="1">
      <c r="A222" s="601"/>
      <c r="B222" s="61">
        <v>1</v>
      </c>
      <c r="C222" s="62" t="s">
        <v>237</v>
      </c>
      <c r="D222" s="63">
        <f t="shared" si="124"/>
        <v>0</v>
      </c>
      <c r="E222" s="64"/>
      <c r="F222" s="64"/>
      <c r="G222" s="65">
        <f t="shared" si="125"/>
        <v>0</v>
      </c>
      <c r="H222" s="66">
        <f t="shared" si="126"/>
        <v>0</v>
      </c>
      <c r="I222" s="67"/>
    </row>
    <row r="223" spans="1:9" ht="18" customHeight="1">
      <c r="A223" s="601"/>
      <c r="B223" s="597" t="s">
        <v>238</v>
      </c>
      <c r="C223" s="598"/>
      <c r="D223" s="598"/>
      <c r="E223" s="599"/>
      <c r="F223" s="68">
        <f>SUM(F219:F222)</f>
        <v>0</v>
      </c>
      <c r="G223" s="68">
        <f>SUM(G219:G222)</f>
        <v>0</v>
      </c>
      <c r="H223" s="69">
        <f>SUM(H219:H222)</f>
        <v>0</v>
      </c>
      <c r="I223" s="70"/>
    </row>
    <row r="224" spans="1:9" ht="18" customHeight="1">
      <c r="A224" s="601"/>
      <c r="B224" s="84">
        <v>2</v>
      </c>
      <c r="C224" s="72" t="s">
        <v>237</v>
      </c>
      <c r="D224" s="73">
        <f>+ROUNDDOWN((F224/1.1),0)</f>
        <v>0</v>
      </c>
      <c r="E224" s="74"/>
      <c r="F224" s="74"/>
      <c r="G224" s="73">
        <f>(D224*E224)</f>
        <v>0</v>
      </c>
      <c r="H224" s="75">
        <f>+IF(D224&lt;C224,(D224*E224),C224*E224)</f>
        <v>0</v>
      </c>
      <c r="I224" s="76"/>
    </row>
    <row r="225" spans="1:9" ht="18" customHeight="1">
      <c r="A225" s="601"/>
      <c r="B225" s="77">
        <v>2</v>
      </c>
      <c r="C225" s="62" t="s">
        <v>237</v>
      </c>
      <c r="D225" s="63">
        <f t="shared" ref="D225:D227" si="127">+ROUNDDOWN((F225/1.1),0)</f>
        <v>0</v>
      </c>
      <c r="E225" s="64"/>
      <c r="F225" s="64"/>
      <c r="G225" s="65">
        <f t="shared" ref="G225:G227" si="128">(D225*E225)</f>
        <v>0</v>
      </c>
      <c r="H225" s="66">
        <f t="shared" ref="H225:H227" si="129">+IF(D225&lt;C225,(D225*E225),C225*E225)</f>
        <v>0</v>
      </c>
      <c r="I225" s="67"/>
    </row>
    <row r="226" spans="1:9" ht="18" customHeight="1">
      <c r="A226" s="601"/>
      <c r="B226" s="77">
        <v>2</v>
      </c>
      <c r="C226" s="62" t="s">
        <v>237</v>
      </c>
      <c r="D226" s="63">
        <f t="shared" si="127"/>
        <v>0</v>
      </c>
      <c r="E226" s="64"/>
      <c r="F226" s="64"/>
      <c r="G226" s="65">
        <f t="shared" si="128"/>
        <v>0</v>
      </c>
      <c r="H226" s="66">
        <f t="shared" si="129"/>
        <v>0</v>
      </c>
      <c r="I226" s="67"/>
    </row>
    <row r="227" spans="1:9" ht="18" customHeight="1">
      <c r="A227" s="601"/>
      <c r="B227" s="77">
        <v>2</v>
      </c>
      <c r="C227" s="62" t="s">
        <v>237</v>
      </c>
      <c r="D227" s="63">
        <f t="shared" si="127"/>
        <v>0</v>
      </c>
      <c r="E227" s="64"/>
      <c r="F227" s="64"/>
      <c r="G227" s="65">
        <f t="shared" si="128"/>
        <v>0</v>
      </c>
      <c r="H227" s="66">
        <f t="shared" si="129"/>
        <v>0</v>
      </c>
      <c r="I227" s="67"/>
    </row>
    <row r="228" spans="1:9" ht="18" customHeight="1">
      <c r="A228" s="601"/>
      <c r="B228" s="597" t="s">
        <v>238</v>
      </c>
      <c r="C228" s="598"/>
      <c r="D228" s="598"/>
      <c r="E228" s="599"/>
      <c r="F228" s="78">
        <f>SUM(F224:F227)</f>
        <v>0</v>
      </c>
      <c r="G228" s="78">
        <f>SUM(G224:G227)</f>
        <v>0</v>
      </c>
      <c r="H228" s="69">
        <f>SUM(H224:H227)</f>
        <v>0</v>
      </c>
      <c r="I228" s="70"/>
    </row>
    <row r="229" spans="1:9" ht="18" customHeight="1">
      <c r="A229" s="601"/>
      <c r="B229" s="84">
        <v>3</v>
      </c>
      <c r="C229" s="72" t="s">
        <v>237</v>
      </c>
      <c r="D229" s="73">
        <f>+ROUNDDOWN((F229/1.1),0)</f>
        <v>0</v>
      </c>
      <c r="E229" s="74"/>
      <c r="F229" s="74"/>
      <c r="G229" s="73">
        <f>(D229*E229)</f>
        <v>0</v>
      </c>
      <c r="H229" s="75">
        <f>+IF(D229&lt;C229,(D229*E229),C229*E229)</f>
        <v>0</v>
      </c>
      <c r="I229" s="76"/>
    </row>
    <row r="230" spans="1:9" ht="18" customHeight="1">
      <c r="A230" s="601"/>
      <c r="B230" s="77">
        <v>3</v>
      </c>
      <c r="C230" s="62" t="s">
        <v>237</v>
      </c>
      <c r="D230" s="63">
        <f t="shared" ref="D230:D232" si="130">+ROUNDDOWN((F230/1.1),0)</f>
        <v>0</v>
      </c>
      <c r="E230" s="64"/>
      <c r="F230" s="64"/>
      <c r="G230" s="65">
        <f t="shared" ref="G230:G232" si="131">(D230*E230)</f>
        <v>0</v>
      </c>
      <c r="H230" s="66">
        <f t="shared" ref="H230:H232" si="132">+IF(D230&lt;C230,(D230*E230),C230*E230)</f>
        <v>0</v>
      </c>
      <c r="I230" s="67"/>
    </row>
    <row r="231" spans="1:9" ht="18" customHeight="1">
      <c r="A231" s="601"/>
      <c r="B231" s="77">
        <v>3</v>
      </c>
      <c r="C231" s="62" t="s">
        <v>237</v>
      </c>
      <c r="D231" s="63">
        <f t="shared" si="130"/>
        <v>0</v>
      </c>
      <c r="E231" s="64"/>
      <c r="F231" s="64"/>
      <c r="G231" s="65">
        <f t="shared" si="131"/>
        <v>0</v>
      </c>
      <c r="H231" s="66">
        <f t="shared" si="132"/>
        <v>0</v>
      </c>
      <c r="I231" s="67"/>
    </row>
    <row r="232" spans="1:9" ht="18" customHeight="1">
      <c r="A232" s="601"/>
      <c r="B232" s="77">
        <v>3</v>
      </c>
      <c r="C232" s="62" t="s">
        <v>237</v>
      </c>
      <c r="D232" s="63">
        <f t="shared" si="130"/>
        <v>0</v>
      </c>
      <c r="E232" s="64"/>
      <c r="F232" s="64"/>
      <c r="G232" s="65">
        <f t="shared" si="131"/>
        <v>0</v>
      </c>
      <c r="H232" s="66">
        <f t="shared" si="132"/>
        <v>0</v>
      </c>
      <c r="I232" s="67"/>
    </row>
    <row r="233" spans="1:9" ht="18" customHeight="1">
      <c r="A233" s="601"/>
      <c r="B233" s="597" t="s">
        <v>123</v>
      </c>
      <c r="C233" s="598"/>
      <c r="D233" s="598"/>
      <c r="E233" s="599"/>
      <c r="F233" s="78">
        <f>SUM(F229:F232)</f>
        <v>0</v>
      </c>
      <c r="G233" s="78">
        <f>SUM(G229:G232)</f>
        <v>0</v>
      </c>
      <c r="H233" s="69">
        <f>SUM(H229:H232)</f>
        <v>0</v>
      </c>
      <c r="I233" s="70"/>
    </row>
    <row r="234" spans="1:9" ht="18" hidden="1" customHeight="1">
      <c r="A234" s="601"/>
      <c r="B234" s="84">
        <v>4</v>
      </c>
      <c r="C234" s="72" t="s">
        <v>237</v>
      </c>
      <c r="D234" s="73">
        <f>+ROUNDDOWN((F234/1.1),0)</f>
        <v>0</v>
      </c>
      <c r="E234" s="74"/>
      <c r="F234" s="74"/>
      <c r="G234" s="73">
        <f>(D234*E234)</f>
        <v>0</v>
      </c>
      <c r="H234" s="75">
        <f>+IF(D234&lt;C234,(D234*E234),C234*E234)</f>
        <v>0</v>
      </c>
      <c r="I234" s="76"/>
    </row>
    <row r="235" spans="1:9" ht="18" hidden="1" customHeight="1">
      <c r="A235" s="601"/>
      <c r="B235" s="77">
        <v>4</v>
      </c>
      <c r="C235" s="62" t="s">
        <v>237</v>
      </c>
      <c r="D235" s="63">
        <f t="shared" ref="D235:D237" si="133">+ROUNDDOWN((F235/1.1),0)</f>
        <v>0</v>
      </c>
      <c r="E235" s="64"/>
      <c r="F235" s="64"/>
      <c r="G235" s="65">
        <f t="shared" ref="G235:G237" si="134">(D235*E235)</f>
        <v>0</v>
      </c>
      <c r="H235" s="66">
        <f t="shared" ref="H235:H237" si="135">+IF(D235&lt;C235,(D235*E235),C235*E235)</f>
        <v>0</v>
      </c>
      <c r="I235" s="67"/>
    </row>
    <row r="236" spans="1:9" ht="18" hidden="1" customHeight="1">
      <c r="A236" s="601"/>
      <c r="B236" s="84">
        <v>4</v>
      </c>
      <c r="C236" s="62" t="s">
        <v>237</v>
      </c>
      <c r="D236" s="63">
        <f t="shared" si="133"/>
        <v>0</v>
      </c>
      <c r="E236" s="64"/>
      <c r="F236" s="64"/>
      <c r="G236" s="65">
        <f t="shared" si="134"/>
        <v>0</v>
      </c>
      <c r="H236" s="66">
        <f t="shared" si="135"/>
        <v>0</v>
      </c>
      <c r="I236" s="67"/>
    </row>
    <row r="237" spans="1:9" ht="18" hidden="1" customHeight="1">
      <c r="A237" s="601"/>
      <c r="B237" s="77">
        <v>4</v>
      </c>
      <c r="C237" s="62" t="s">
        <v>237</v>
      </c>
      <c r="D237" s="63">
        <f t="shared" si="133"/>
        <v>0</v>
      </c>
      <c r="E237" s="64"/>
      <c r="F237" s="64"/>
      <c r="G237" s="65">
        <f t="shared" si="134"/>
        <v>0</v>
      </c>
      <c r="H237" s="66">
        <f t="shared" si="135"/>
        <v>0</v>
      </c>
      <c r="I237" s="67"/>
    </row>
    <row r="238" spans="1:9" ht="18" hidden="1" customHeight="1">
      <c r="A238" s="601"/>
      <c r="B238" s="597" t="s">
        <v>123</v>
      </c>
      <c r="C238" s="598"/>
      <c r="D238" s="598"/>
      <c r="E238" s="599"/>
      <c r="F238" s="78">
        <f>SUM(F234:F237)</f>
        <v>0</v>
      </c>
      <c r="G238" s="78">
        <f>SUM(G234:G237)</f>
        <v>0</v>
      </c>
      <c r="H238" s="69">
        <f>SUM(H234:H237)</f>
        <v>0</v>
      </c>
      <c r="I238" s="70"/>
    </row>
    <row r="239" spans="1:9" ht="18" hidden="1" customHeight="1">
      <c r="A239" s="601"/>
      <c r="B239" s="84">
        <v>5</v>
      </c>
      <c r="C239" s="72" t="s">
        <v>237</v>
      </c>
      <c r="D239" s="73">
        <f>+ROUNDDOWN((F239/1.1),0)</f>
        <v>0</v>
      </c>
      <c r="E239" s="74"/>
      <c r="F239" s="74"/>
      <c r="G239" s="73">
        <f>(D239*E239)</f>
        <v>0</v>
      </c>
      <c r="H239" s="75">
        <f>+IF(D239&lt;C239,(D239*E239),C239*E239)</f>
        <v>0</v>
      </c>
      <c r="I239" s="76"/>
    </row>
    <row r="240" spans="1:9" ht="18" hidden="1" customHeight="1">
      <c r="A240" s="601"/>
      <c r="B240" s="77">
        <v>5</v>
      </c>
      <c r="C240" s="62" t="s">
        <v>237</v>
      </c>
      <c r="D240" s="63">
        <f t="shared" ref="D240:D242" si="136">+ROUNDDOWN((F240/1.1),0)</f>
        <v>0</v>
      </c>
      <c r="E240" s="64"/>
      <c r="F240" s="64"/>
      <c r="G240" s="65">
        <f t="shared" ref="G240:G242" si="137">(D240*E240)</f>
        <v>0</v>
      </c>
      <c r="H240" s="66">
        <f t="shared" ref="H240:H242" si="138">+IF(D240&lt;C240,(D240*E240),C240*E240)</f>
        <v>0</v>
      </c>
      <c r="I240" s="67"/>
    </row>
    <row r="241" spans="1:9" ht="18" hidden="1" customHeight="1">
      <c r="A241" s="601"/>
      <c r="B241" s="84">
        <v>5</v>
      </c>
      <c r="C241" s="62" t="s">
        <v>237</v>
      </c>
      <c r="D241" s="63">
        <f t="shared" si="136"/>
        <v>0</v>
      </c>
      <c r="E241" s="64"/>
      <c r="F241" s="64"/>
      <c r="G241" s="65">
        <f t="shared" si="137"/>
        <v>0</v>
      </c>
      <c r="H241" s="66">
        <f t="shared" si="138"/>
        <v>0</v>
      </c>
      <c r="I241" s="67"/>
    </row>
    <row r="242" spans="1:9" ht="18" hidden="1" customHeight="1">
      <c r="A242" s="601"/>
      <c r="B242" s="77">
        <v>5</v>
      </c>
      <c r="C242" s="62" t="s">
        <v>237</v>
      </c>
      <c r="D242" s="63">
        <f t="shared" si="136"/>
        <v>0</v>
      </c>
      <c r="E242" s="64"/>
      <c r="F242" s="64"/>
      <c r="G242" s="65">
        <f t="shared" si="137"/>
        <v>0</v>
      </c>
      <c r="H242" s="66">
        <f t="shared" si="138"/>
        <v>0</v>
      </c>
      <c r="I242" s="67"/>
    </row>
    <row r="243" spans="1:9" ht="18" hidden="1" customHeight="1">
      <c r="A243" s="601"/>
      <c r="B243" s="597" t="s">
        <v>123</v>
      </c>
      <c r="C243" s="598"/>
      <c r="D243" s="598"/>
      <c r="E243" s="599"/>
      <c r="F243" s="78">
        <f>SUM(F239:F242)</f>
        <v>0</v>
      </c>
      <c r="G243" s="78">
        <f>SUM(G239:G242)</f>
        <v>0</v>
      </c>
      <c r="H243" s="69">
        <f>SUM(H239:H242)</f>
        <v>0</v>
      </c>
      <c r="I243" s="70"/>
    </row>
    <row r="244" spans="1:9" ht="18" customHeight="1" thickBot="1">
      <c r="A244" s="602"/>
      <c r="B244" s="603" t="s">
        <v>18</v>
      </c>
      <c r="C244" s="604"/>
      <c r="D244" s="604"/>
      <c r="E244" s="605"/>
      <c r="F244" s="79">
        <f>SUM(F223,F228,F233,F238,F243)</f>
        <v>0</v>
      </c>
      <c r="G244" s="187">
        <f t="shared" ref="G244:H244" si="139">SUM(G223,G228,G233,G238,G243)</f>
        <v>0</v>
      </c>
      <c r="H244" s="186">
        <f t="shared" si="139"/>
        <v>0</v>
      </c>
      <c r="I244" s="185"/>
    </row>
    <row r="245" spans="1:9" ht="18" customHeight="1">
      <c r="A245" s="600" t="s">
        <v>244</v>
      </c>
      <c r="B245" s="55">
        <v>1</v>
      </c>
      <c r="C245" s="62" t="s">
        <v>237</v>
      </c>
      <c r="D245" s="57">
        <f>+ROUNDDOWN((F245/1.1),0)</f>
        <v>0</v>
      </c>
      <c r="E245" s="58"/>
      <c r="F245" s="58"/>
      <c r="G245" s="57">
        <f>(D245*E245)</f>
        <v>0</v>
      </c>
      <c r="H245" s="59">
        <f>+IF(D245&lt;C245,(D245*E245),C245*E245)</f>
        <v>0</v>
      </c>
      <c r="I245" s="60"/>
    </row>
    <row r="246" spans="1:9" ht="18" customHeight="1">
      <c r="A246" s="601"/>
      <c r="B246" s="61">
        <v>1</v>
      </c>
      <c r="C246" s="62" t="s">
        <v>237</v>
      </c>
      <c r="D246" s="63">
        <f t="shared" ref="D246:D248" si="140">+ROUNDDOWN((F246/1.1),0)</f>
        <v>0</v>
      </c>
      <c r="E246" s="64"/>
      <c r="F246" s="64"/>
      <c r="G246" s="65">
        <f t="shared" ref="G246:G248" si="141">(D246*E246)</f>
        <v>0</v>
      </c>
      <c r="H246" s="66">
        <f t="shared" ref="H246:H248" si="142">+IF(D246&lt;C246,(D246*E246),C246*E246)</f>
        <v>0</v>
      </c>
      <c r="I246" s="67"/>
    </row>
    <row r="247" spans="1:9" ht="18" customHeight="1">
      <c r="A247" s="601"/>
      <c r="B247" s="61">
        <v>1</v>
      </c>
      <c r="C247" s="62" t="s">
        <v>237</v>
      </c>
      <c r="D247" s="63">
        <f t="shared" si="140"/>
        <v>0</v>
      </c>
      <c r="E247" s="64"/>
      <c r="F247" s="64"/>
      <c r="G247" s="65">
        <f t="shared" si="141"/>
        <v>0</v>
      </c>
      <c r="H247" s="66">
        <f t="shared" si="142"/>
        <v>0</v>
      </c>
      <c r="I247" s="67"/>
    </row>
    <row r="248" spans="1:9" ht="18" customHeight="1">
      <c r="A248" s="601"/>
      <c r="B248" s="61">
        <v>1</v>
      </c>
      <c r="C248" s="62" t="s">
        <v>237</v>
      </c>
      <c r="D248" s="63">
        <f t="shared" si="140"/>
        <v>0</v>
      </c>
      <c r="E248" s="64"/>
      <c r="F248" s="64"/>
      <c r="G248" s="65">
        <f t="shared" si="141"/>
        <v>0</v>
      </c>
      <c r="H248" s="66">
        <f t="shared" si="142"/>
        <v>0</v>
      </c>
      <c r="I248" s="67"/>
    </row>
    <row r="249" spans="1:9" ht="18" customHeight="1">
      <c r="A249" s="601"/>
      <c r="B249" s="597" t="s">
        <v>238</v>
      </c>
      <c r="C249" s="598"/>
      <c r="D249" s="598"/>
      <c r="E249" s="599"/>
      <c r="F249" s="68">
        <f>SUM(F245:F248)</f>
        <v>0</v>
      </c>
      <c r="G249" s="68">
        <f>SUM(G245:G248)</f>
        <v>0</v>
      </c>
      <c r="H249" s="69">
        <f>SUM(H245:H248)</f>
        <v>0</v>
      </c>
      <c r="I249" s="70"/>
    </row>
    <row r="250" spans="1:9" ht="18" customHeight="1">
      <c r="A250" s="601"/>
      <c r="B250" s="61">
        <v>2</v>
      </c>
      <c r="C250" s="72" t="s">
        <v>237</v>
      </c>
      <c r="D250" s="73">
        <f>+ROUNDDOWN((F250/1.1),0)</f>
        <v>0</v>
      </c>
      <c r="E250" s="74"/>
      <c r="F250" s="74"/>
      <c r="G250" s="73">
        <f>(D250*E250)</f>
        <v>0</v>
      </c>
      <c r="H250" s="75">
        <f>+IF(D250&lt;C250,(D250*E250),C250*E250)</f>
        <v>0</v>
      </c>
      <c r="I250" s="76"/>
    </row>
    <row r="251" spans="1:9" ht="18" customHeight="1">
      <c r="A251" s="601"/>
      <c r="B251" s="61">
        <v>2</v>
      </c>
      <c r="C251" s="62" t="s">
        <v>237</v>
      </c>
      <c r="D251" s="63">
        <f t="shared" ref="D251:D253" si="143">+ROUNDDOWN((F251/1.1),0)</f>
        <v>0</v>
      </c>
      <c r="E251" s="64"/>
      <c r="F251" s="64"/>
      <c r="G251" s="65">
        <f t="shared" ref="G251:G253" si="144">(D251*E251)</f>
        <v>0</v>
      </c>
      <c r="H251" s="66">
        <f t="shared" ref="H251:H253" si="145">+IF(D251&lt;C251,(D251*E251),C251*E251)</f>
        <v>0</v>
      </c>
      <c r="I251" s="67"/>
    </row>
    <row r="252" spans="1:9" ht="18" customHeight="1">
      <c r="A252" s="601"/>
      <c r="B252" s="61">
        <v>2</v>
      </c>
      <c r="C252" s="62" t="s">
        <v>237</v>
      </c>
      <c r="D252" s="63">
        <f t="shared" si="143"/>
        <v>0</v>
      </c>
      <c r="E252" s="64"/>
      <c r="F252" s="64"/>
      <c r="G252" s="65">
        <f t="shared" si="144"/>
        <v>0</v>
      </c>
      <c r="H252" s="66">
        <f t="shared" si="145"/>
        <v>0</v>
      </c>
      <c r="I252" s="67"/>
    </row>
    <row r="253" spans="1:9" ht="18" customHeight="1">
      <c r="A253" s="601"/>
      <c r="B253" s="61">
        <v>2</v>
      </c>
      <c r="C253" s="62" t="s">
        <v>237</v>
      </c>
      <c r="D253" s="63">
        <f t="shared" si="143"/>
        <v>0</v>
      </c>
      <c r="E253" s="64"/>
      <c r="F253" s="64"/>
      <c r="G253" s="65">
        <f t="shared" si="144"/>
        <v>0</v>
      </c>
      <c r="H253" s="66">
        <f t="shared" si="145"/>
        <v>0</v>
      </c>
      <c r="I253" s="67"/>
    </row>
    <row r="254" spans="1:9" ht="18" customHeight="1">
      <c r="A254" s="601"/>
      <c r="B254" s="597" t="s">
        <v>238</v>
      </c>
      <c r="C254" s="598"/>
      <c r="D254" s="598"/>
      <c r="E254" s="599"/>
      <c r="F254" s="78">
        <f>SUM(F250:F253)</f>
        <v>0</v>
      </c>
      <c r="G254" s="78">
        <f>SUM(G250:G253)</f>
        <v>0</v>
      </c>
      <c r="H254" s="69">
        <f>SUM(H250:H253)</f>
        <v>0</v>
      </c>
      <c r="I254" s="70"/>
    </row>
    <row r="255" spans="1:9" ht="18" customHeight="1">
      <c r="A255" s="601"/>
      <c r="B255" s="71">
        <v>3</v>
      </c>
      <c r="C255" s="72" t="s">
        <v>237</v>
      </c>
      <c r="D255" s="73">
        <f>+ROUNDDOWN((F255/1.1),0)</f>
        <v>0</v>
      </c>
      <c r="E255" s="74"/>
      <c r="F255" s="74"/>
      <c r="G255" s="73">
        <f>(D255*E255)</f>
        <v>0</v>
      </c>
      <c r="H255" s="75">
        <f>+IF(D255&lt;C255,(D255*E255),C255*E255)</f>
        <v>0</v>
      </c>
      <c r="I255" s="76"/>
    </row>
    <row r="256" spans="1:9" ht="18" customHeight="1">
      <c r="A256" s="601"/>
      <c r="B256" s="61">
        <v>3</v>
      </c>
      <c r="C256" s="62" t="s">
        <v>237</v>
      </c>
      <c r="D256" s="63">
        <f t="shared" ref="D256:D258" si="146">+ROUNDDOWN((F256/1.1),0)</f>
        <v>0</v>
      </c>
      <c r="E256" s="64"/>
      <c r="F256" s="64"/>
      <c r="G256" s="65">
        <f t="shared" ref="G256:G258" si="147">(D256*E256)</f>
        <v>0</v>
      </c>
      <c r="H256" s="66">
        <f t="shared" ref="H256:H258" si="148">+IF(D256&lt;C256,(D256*E256),C256*E256)</f>
        <v>0</v>
      </c>
      <c r="I256" s="67"/>
    </row>
    <row r="257" spans="1:9" ht="18" customHeight="1">
      <c r="A257" s="601"/>
      <c r="B257" s="61">
        <v>3</v>
      </c>
      <c r="C257" s="62" t="s">
        <v>237</v>
      </c>
      <c r="D257" s="63">
        <f t="shared" si="146"/>
        <v>0</v>
      </c>
      <c r="E257" s="64"/>
      <c r="F257" s="64"/>
      <c r="G257" s="65">
        <f t="shared" si="147"/>
        <v>0</v>
      </c>
      <c r="H257" s="66">
        <f t="shared" si="148"/>
        <v>0</v>
      </c>
      <c r="I257" s="67"/>
    </row>
    <row r="258" spans="1:9" ht="18" customHeight="1">
      <c r="A258" s="601"/>
      <c r="B258" s="61">
        <v>3</v>
      </c>
      <c r="C258" s="62" t="s">
        <v>237</v>
      </c>
      <c r="D258" s="63">
        <f t="shared" si="146"/>
        <v>0</v>
      </c>
      <c r="E258" s="64"/>
      <c r="F258" s="64"/>
      <c r="G258" s="65">
        <f t="shared" si="147"/>
        <v>0</v>
      </c>
      <c r="H258" s="66">
        <f t="shared" si="148"/>
        <v>0</v>
      </c>
      <c r="I258" s="67"/>
    </row>
    <row r="259" spans="1:9" ht="18" customHeight="1">
      <c r="A259" s="601"/>
      <c r="B259" s="597" t="s">
        <v>123</v>
      </c>
      <c r="C259" s="598"/>
      <c r="D259" s="598"/>
      <c r="E259" s="599"/>
      <c r="F259" s="78">
        <f>SUM(F255:F258)</f>
        <v>0</v>
      </c>
      <c r="G259" s="78">
        <f>SUM(G255:G258)</f>
        <v>0</v>
      </c>
      <c r="H259" s="69">
        <f>SUM(H255:H258)</f>
        <v>0</v>
      </c>
      <c r="I259" s="70"/>
    </row>
    <row r="260" spans="1:9" ht="18" hidden="1" customHeight="1">
      <c r="A260" s="601"/>
      <c r="B260" s="71">
        <v>4</v>
      </c>
      <c r="C260" s="72" t="s">
        <v>237</v>
      </c>
      <c r="D260" s="73">
        <f>+ROUNDDOWN((F260/1.1),0)</f>
        <v>0</v>
      </c>
      <c r="E260" s="74"/>
      <c r="F260" s="74"/>
      <c r="G260" s="73">
        <f>(D260*E260)</f>
        <v>0</v>
      </c>
      <c r="H260" s="75">
        <f>+IF(D260&lt;C260,(D260*E260),C260*E260)</f>
        <v>0</v>
      </c>
      <c r="I260" s="76"/>
    </row>
    <row r="261" spans="1:9" ht="18" hidden="1" customHeight="1">
      <c r="A261" s="601"/>
      <c r="B261" s="71">
        <v>4</v>
      </c>
      <c r="C261" s="62" t="s">
        <v>237</v>
      </c>
      <c r="D261" s="63">
        <f t="shared" ref="D261:D263" si="149">+ROUNDDOWN((F261/1.1),0)</f>
        <v>0</v>
      </c>
      <c r="E261" s="64"/>
      <c r="F261" s="64"/>
      <c r="G261" s="65">
        <f t="shared" ref="G261:G263" si="150">(D261*E261)</f>
        <v>0</v>
      </c>
      <c r="H261" s="66">
        <f t="shared" ref="H261:H263" si="151">+IF(D261&lt;C261,(D261*E261),C261*E261)</f>
        <v>0</v>
      </c>
      <c r="I261" s="67"/>
    </row>
    <row r="262" spans="1:9" ht="18" hidden="1" customHeight="1">
      <c r="A262" s="601"/>
      <c r="B262" s="71">
        <v>4</v>
      </c>
      <c r="C262" s="62" t="s">
        <v>237</v>
      </c>
      <c r="D262" s="63">
        <f t="shared" si="149"/>
        <v>0</v>
      </c>
      <c r="E262" s="64"/>
      <c r="F262" s="64"/>
      <c r="G262" s="65">
        <f t="shared" si="150"/>
        <v>0</v>
      </c>
      <c r="H262" s="66">
        <f t="shared" si="151"/>
        <v>0</v>
      </c>
      <c r="I262" s="67"/>
    </row>
    <row r="263" spans="1:9" ht="18" hidden="1" customHeight="1">
      <c r="A263" s="601"/>
      <c r="B263" s="71">
        <v>4</v>
      </c>
      <c r="C263" s="62" t="s">
        <v>237</v>
      </c>
      <c r="D263" s="63">
        <f t="shared" si="149"/>
        <v>0</v>
      </c>
      <c r="E263" s="64"/>
      <c r="F263" s="64"/>
      <c r="G263" s="65">
        <f t="shared" si="150"/>
        <v>0</v>
      </c>
      <c r="H263" s="66">
        <f t="shared" si="151"/>
        <v>0</v>
      </c>
      <c r="I263" s="67"/>
    </row>
    <row r="264" spans="1:9" ht="18" hidden="1" customHeight="1">
      <c r="A264" s="601"/>
      <c r="B264" s="597" t="s">
        <v>123</v>
      </c>
      <c r="C264" s="598"/>
      <c r="D264" s="598"/>
      <c r="E264" s="599"/>
      <c r="F264" s="78">
        <f>SUM(F260:F263)</f>
        <v>0</v>
      </c>
      <c r="G264" s="78">
        <f>SUM(G260:G263)</f>
        <v>0</v>
      </c>
      <c r="H264" s="69">
        <f>SUM(H260:H263)</f>
        <v>0</v>
      </c>
      <c r="I264" s="70"/>
    </row>
    <row r="265" spans="1:9" ht="18" hidden="1" customHeight="1">
      <c r="A265" s="601"/>
      <c r="B265" s="71">
        <v>5</v>
      </c>
      <c r="C265" s="72" t="s">
        <v>237</v>
      </c>
      <c r="D265" s="73">
        <f>+ROUNDDOWN((F265/1.1),0)</f>
        <v>0</v>
      </c>
      <c r="E265" s="74"/>
      <c r="F265" s="74"/>
      <c r="G265" s="73">
        <f>(D265*E265)</f>
        <v>0</v>
      </c>
      <c r="H265" s="75">
        <f>+IF(D265&lt;C265,(D265*E265),C265*E265)</f>
        <v>0</v>
      </c>
      <c r="I265" s="76"/>
    </row>
    <row r="266" spans="1:9" ht="18" hidden="1" customHeight="1">
      <c r="A266" s="601"/>
      <c r="B266" s="71">
        <v>5</v>
      </c>
      <c r="C266" s="62" t="s">
        <v>237</v>
      </c>
      <c r="D266" s="63">
        <f t="shared" ref="D266:D268" si="152">+ROUNDDOWN((F266/1.1),0)</f>
        <v>0</v>
      </c>
      <c r="E266" s="64"/>
      <c r="F266" s="64"/>
      <c r="G266" s="65">
        <f t="shared" ref="G266:G268" si="153">(D266*E266)</f>
        <v>0</v>
      </c>
      <c r="H266" s="66">
        <f t="shared" ref="H266:H268" si="154">+IF(D266&lt;C266,(D266*E266),C266*E266)</f>
        <v>0</v>
      </c>
      <c r="I266" s="67"/>
    </row>
    <row r="267" spans="1:9" ht="18" hidden="1" customHeight="1">
      <c r="A267" s="601"/>
      <c r="B267" s="71">
        <v>5</v>
      </c>
      <c r="C267" s="62" t="s">
        <v>237</v>
      </c>
      <c r="D267" s="63">
        <f t="shared" si="152"/>
        <v>0</v>
      </c>
      <c r="E267" s="64"/>
      <c r="F267" s="64"/>
      <c r="G267" s="65">
        <f t="shared" si="153"/>
        <v>0</v>
      </c>
      <c r="H267" s="66">
        <f t="shared" si="154"/>
        <v>0</v>
      </c>
      <c r="I267" s="67"/>
    </row>
    <row r="268" spans="1:9" ht="18" hidden="1" customHeight="1">
      <c r="A268" s="601"/>
      <c r="B268" s="71">
        <v>5</v>
      </c>
      <c r="C268" s="62" t="s">
        <v>237</v>
      </c>
      <c r="D268" s="63">
        <f t="shared" si="152"/>
        <v>0</v>
      </c>
      <c r="E268" s="64"/>
      <c r="F268" s="64"/>
      <c r="G268" s="65">
        <f t="shared" si="153"/>
        <v>0</v>
      </c>
      <c r="H268" s="66">
        <f t="shared" si="154"/>
        <v>0</v>
      </c>
      <c r="I268" s="67"/>
    </row>
    <row r="269" spans="1:9" ht="18" hidden="1" customHeight="1">
      <c r="A269" s="601"/>
      <c r="B269" s="597" t="s">
        <v>123</v>
      </c>
      <c r="C269" s="598"/>
      <c r="D269" s="598"/>
      <c r="E269" s="599"/>
      <c r="F269" s="78">
        <f>SUM(F265:F268)</f>
        <v>0</v>
      </c>
      <c r="G269" s="78">
        <f>SUM(G265:G268)</f>
        <v>0</v>
      </c>
      <c r="H269" s="69">
        <f>SUM(H265:H268)</f>
        <v>0</v>
      </c>
      <c r="I269" s="70"/>
    </row>
    <row r="270" spans="1:9" ht="18" customHeight="1" thickBot="1">
      <c r="A270" s="602"/>
      <c r="B270" s="603" t="s">
        <v>18</v>
      </c>
      <c r="C270" s="604"/>
      <c r="D270" s="604"/>
      <c r="E270" s="605"/>
      <c r="F270" s="79">
        <f>SUM(F249,F254,F259,F264,F269)</f>
        <v>0</v>
      </c>
      <c r="G270" s="79">
        <f t="shared" ref="G270:H270" si="155">SUM(G249,G254,G259,G264,G269)</f>
        <v>0</v>
      </c>
      <c r="H270" s="79">
        <f t="shared" si="155"/>
        <v>0</v>
      </c>
      <c r="I270" s="82"/>
    </row>
    <row r="271" spans="1:9" ht="26.4" customHeight="1" thickTop="1" thickBot="1">
      <c r="A271" s="608" t="s">
        <v>128</v>
      </c>
      <c r="B271" s="608"/>
      <c r="C271" s="608"/>
      <c r="D271" s="608"/>
      <c r="E271" s="608"/>
      <c r="F271" s="609"/>
      <c r="G271" s="85">
        <f>SUM(G166,G192,G218,G244,G270)</f>
        <v>0</v>
      </c>
      <c r="H271" s="179">
        <f>SUM(H166,H192,H218,H244,H270)</f>
        <v>0</v>
      </c>
      <c r="I271" s="86"/>
    </row>
    <row r="272" spans="1:9" ht="26.4" customHeight="1" thickBot="1">
      <c r="C272"/>
      <c r="G272" s="180" t="s">
        <v>129</v>
      </c>
      <c r="H272" s="91">
        <f>+ROUNDDOWN(H271/2,0)</f>
        <v>0</v>
      </c>
    </row>
    <row r="273" spans="1:9" ht="26.4" customHeight="1">
      <c r="C273"/>
      <c r="G273" s="89"/>
      <c r="H273" s="181"/>
    </row>
    <row r="274" spans="1:9" ht="19.8" thickBot="1">
      <c r="A274" s="47" t="s">
        <v>130</v>
      </c>
    </row>
    <row r="275" spans="1:9" s="11" customFormat="1" ht="27" thickBot="1">
      <c r="A275" s="166" t="s">
        <v>112</v>
      </c>
      <c r="B275" s="167" t="s">
        <v>113</v>
      </c>
      <c r="C275" s="168" t="s">
        <v>114</v>
      </c>
      <c r="D275" s="168" t="s">
        <v>115</v>
      </c>
      <c r="E275" s="169" t="s">
        <v>116</v>
      </c>
      <c r="F275" s="168" t="s">
        <v>117</v>
      </c>
      <c r="G275" s="170" t="s">
        <v>118</v>
      </c>
      <c r="H275" s="54" t="s">
        <v>119</v>
      </c>
      <c r="I275" s="171" t="s">
        <v>120</v>
      </c>
    </row>
    <row r="276" spans="1:9" ht="18" customHeight="1">
      <c r="A276" s="617" t="s">
        <v>253</v>
      </c>
      <c r="B276" s="55">
        <v>1</v>
      </c>
      <c r="C276" s="56">
        <v>20000</v>
      </c>
      <c r="D276" s="57">
        <f>+ROUNDDOWN((F276/1.1),0)</f>
        <v>0</v>
      </c>
      <c r="E276" s="58"/>
      <c r="F276" s="58"/>
      <c r="G276" s="57">
        <f>(D276*E276)</f>
        <v>0</v>
      </c>
      <c r="H276" s="59">
        <f>+IF(D276&lt;C276,(D276*E276),C276*E276)</f>
        <v>0</v>
      </c>
      <c r="I276" s="60"/>
    </row>
    <row r="277" spans="1:9" ht="18" customHeight="1">
      <c r="A277" s="618"/>
      <c r="B277" s="61">
        <v>1</v>
      </c>
      <c r="C277" s="315">
        <v>20000</v>
      </c>
      <c r="D277" s="63">
        <f t="shared" ref="D277:D279" si="156">+ROUNDDOWN((F277/1.1),0)</f>
        <v>0</v>
      </c>
      <c r="E277" s="64"/>
      <c r="F277" s="64"/>
      <c r="G277" s="65">
        <f t="shared" ref="G277:G279" si="157">(D277*E277)</f>
        <v>0</v>
      </c>
      <c r="H277" s="66">
        <f t="shared" ref="H277:H279" si="158">+IF(D277&lt;C277,(D277*E277),C277*E277)</f>
        <v>0</v>
      </c>
      <c r="I277" s="67"/>
    </row>
    <row r="278" spans="1:9" ht="18" customHeight="1">
      <c r="A278" s="618"/>
      <c r="B278" s="61">
        <v>1</v>
      </c>
      <c r="C278" s="62">
        <v>20000</v>
      </c>
      <c r="D278" s="63">
        <f t="shared" si="156"/>
        <v>0</v>
      </c>
      <c r="E278" s="64"/>
      <c r="F278" s="64"/>
      <c r="G278" s="65">
        <f t="shared" si="157"/>
        <v>0</v>
      </c>
      <c r="H278" s="66">
        <f t="shared" si="158"/>
        <v>0</v>
      </c>
      <c r="I278" s="67"/>
    </row>
    <row r="279" spans="1:9" ht="18" customHeight="1">
      <c r="A279" s="618"/>
      <c r="B279" s="61">
        <v>1</v>
      </c>
      <c r="C279" s="62">
        <v>20000</v>
      </c>
      <c r="D279" s="63">
        <f t="shared" si="156"/>
        <v>0</v>
      </c>
      <c r="E279" s="64"/>
      <c r="F279" s="64"/>
      <c r="G279" s="65">
        <f t="shared" si="157"/>
        <v>0</v>
      </c>
      <c r="H279" s="66">
        <f t="shared" si="158"/>
        <v>0</v>
      </c>
      <c r="I279" s="67"/>
    </row>
    <row r="280" spans="1:9" ht="18" customHeight="1">
      <c r="A280" s="618"/>
      <c r="B280" s="597" t="s">
        <v>238</v>
      </c>
      <c r="C280" s="598"/>
      <c r="D280" s="620"/>
      <c r="E280" s="621"/>
      <c r="F280" s="182">
        <f>SUM(F276:F279)</f>
        <v>0</v>
      </c>
      <c r="G280" s="182">
        <f>SUM(G276:G279)</f>
        <v>0</v>
      </c>
      <c r="H280" s="183">
        <f>SUM(H276:H279)</f>
        <v>0</v>
      </c>
      <c r="I280" s="92"/>
    </row>
    <row r="281" spans="1:9" ht="18" customHeight="1">
      <c r="A281" s="618"/>
      <c r="B281" s="77">
        <v>2</v>
      </c>
      <c r="C281" s="62">
        <v>20000</v>
      </c>
      <c r="D281" s="63">
        <f>+ROUNDDOWN((F281/1.1),0)</f>
        <v>0</v>
      </c>
      <c r="E281" s="64"/>
      <c r="F281" s="64"/>
      <c r="G281" s="63">
        <f>(D281*E281)</f>
        <v>0</v>
      </c>
      <c r="H281" s="66">
        <f>+IF(D281&lt;C281,(D281*E281),C281*E281)</f>
        <v>0</v>
      </c>
      <c r="I281" s="67"/>
    </row>
    <row r="282" spans="1:9" ht="18" customHeight="1">
      <c r="A282" s="618"/>
      <c r="B282" s="77">
        <v>2</v>
      </c>
      <c r="C282" s="62">
        <v>20000</v>
      </c>
      <c r="D282" s="63">
        <f t="shared" ref="D282:D284" si="159">+ROUNDDOWN((F282/1.1),0)</f>
        <v>0</v>
      </c>
      <c r="E282" s="64"/>
      <c r="F282" s="64"/>
      <c r="G282" s="65">
        <f t="shared" ref="G282:G284" si="160">(D282*E282)</f>
        <v>0</v>
      </c>
      <c r="H282" s="66">
        <f t="shared" ref="H282:H284" si="161">+IF(D282&lt;C282,(D282*E282),C282*E282)</f>
        <v>0</v>
      </c>
      <c r="I282" s="67"/>
    </row>
    <row r="283" spans="1:9" ht="18" customHeight="1">
      <c r="A283" s="618"/>
      <c r="B283" s="77">
        <v>2</v>
      </c>
      <c r="C283" s="62">
        <v>20000</v>
      </c>
      <c r="D283" s="63">
        <f t="shared" si="159"/>
        <v>0</v>
      </c>
      <c r="E283" s="64"/>
      <c r="F283" s="64"/>
      <c r="G283" s="65">
        <f t="shared" si="160"/>
        <v>0</v>
      </c>
      <c r="H283" s="66">
        <f t="shared" si="161"/>
        <v>0</v>
      </c>
      <c r="I283" s="67"/>
    </row>
    <row r="284" spans="1:9" ht="18" customHeight="1">
      <c r="A284" s="618"/>
      <c r="B284" s="77">
        <v>2</v>
      </c>
      <c r="C284" s="62">
        <v>20000</v>
      </c>
      <c r="D284" s="63">
        <f t="shared" si="159"/>
        <v>0</v>
      </c>
      <c r="E284" s="64"/>
      <c r="F284" s="64"/>
      <c r="G284" s="65">
        <f t="shared" si="160"/>
        <v>0</v>
      </c>
      <c r="H284" s="66">
        <f t="shared" si="161"/>
        <v>0</v>
      </c>
      <c r="I284" s="67"/>
    </row>
    <row r="285" spans="1:9" ht="18" customHeight="1">
      <c r="A285" s="618"/>
      <c r="B285" s="597" t="s">
        <v>238</v>
      </c>
      <c r="C285" s="598"/>
      <c r="D285" s="598"/>
      <c r="E285" s="599"/>
      <c r="F285" s="78">
        <f>SUM(F281:F284)</f>
        <v>0</v>
      </c>
      <c r="G285" s="78">
        <f>SUM(G281:G284)</f>
        <v>0</v>
      </c>
      <c r="H285" s="69">
        <f>SUM(H281:H284)</f>
        <v>0</v>
      </c>
      <c r="I285" s="70"/>
    </row>
    <row r="286" spans="1:9" ht="18" customHeight="1">
      <c r="A286" s="618"/>
      <c r="B286" s="77">
        <v>3</v>
      </c>
      <c r="C286" s="62">
        <v>20000</v>
      </c>
      <c r="D286" s="63">
        <f>+ROUNDDOWN((F286/1.1),0)</f>
        <v>0</v>
      </c>
      <c r="E286" s="64"/>
      <c r="F286" s="64"/>
      <c r="G286" s="63">
        <f>(D286*E286)</f>
        <v>0</v>
      </c>
      <c r="H286" s="66">
        <f>+IF(D286&lt;C286,(D286*E286),C286*E286)</f>
        <v>0</v>
      </c>
      <c r="I286" s="67"/>
    </row>
    <row r="287" spans="1:9" ht="18" customHeight="1">
      <c r="A287" s="618"/>
      <c r="B287" s="77">
        <v>3</v>
      </c>
      <c r="C287" s="62">
        <v>20000</v>
      </c>
      <c r="D287" s="63">
        <f t="shared" ref="D287:D289" si="162">+ROUNDDOWN((F287/1.1),0)</f>
        <v>0</v>
      </c>
      <c r="E287" s="64"/>
      <c r="F287" s="64"/>
      <c r="G287" s="65">
        <f t="shared" ref="G287:G289" si="163">(D287*E287)</f>
        <v>0</v>
      </c>
      <c r="H287" s="66">
        <f t="shared" ref="H287:H289" si="164">+IF(D287&lt;C287,(D287*E287),C287*E287)</f>
        <v>0</v>
      </c>
      <c r="I287" s="67"/>
    </row>
    <row r="288" spans="1:9" ht="18" customHeight="1">
      <c r="A288" s="618"/>
      <c r="B288" s="77">
        <v>3</v>
      </c>
      <c r="C288" s="62">
        <v>20000</v>
      </c>
      <c r="D288" s="63">
        <f t="shared" si="162"/>
        <v>0</v>
      </c>
      <c r="E288" s="64"/>
      <c r="F288" s="64"/>
      <c r="G288" s="65">
        <f t="shared" si="163"/>
        <v>0</v>
      </c>
      <c r="H288" s="66">
        <f t="shared" si="164"/>
        <v>0</v>
      </c>
      <c r="I288" s="67"/>
    </row>
    <row r="289" spans="1:9" ht="18" customHeight="1">
      <c r="A289" s="618"/>
      <c r="B289" s="77">
        <v>3</v>
      </c>
      <c r="C289" s="62">
        <v>20000</v>
      </c>
      <c r="D289" s="63">
        <f t="shared" si="162"/>
        <v>0</v>
      </c>
      <c r="E289" s="64"/>
      <c r="F289" s="64"/>
      <c r="G289" s="65">
        <f t="shared" si="163"/>
        <v>0</v>
      </c>
      <c r="H289" s="66">
        <f t="shared" si="164"/>
        <v>0</v>
      </c>
      <c r="I289" s="67"/>
    </row>
    <row r="290" spans="1:9" ht="18" customHeight="1">
      <c r="A290" s="618"/>
      <c r="B290" s="597" t="s">
        <v>123</v>
      </c>
      <c r="C290" s="598"/>
      <c r="D290" s="598"/>
      <c r="E290" s="599"/>
      <c r="F290" s="78">
        <f>SUM(F286:F289)</f>
        <v>0</v>
      </c>
      <c r="G290" s="78">
        <f>SUM(G286:G289)</f>
        <v>0</v>
      </c>
      <c r="H290" s="69">
        <f>SUM(H286:H289)</f>
        <v>0</v>
      </c>
      <c r="I290" s="70"/>
    </row>
    <row r="291" spans="1:9" ht="18" hidden="1" customHeight="1">
      <c r="A291" s="618"/>
      <c r="B291" s="77">
        <v>4</v>
      </c>
      <c r="C291" s="62">
        <v>20000</v>
      </c>
      <c r="D291" s="63">
        <f>+ROUNDDOWN((F291/1.1),0)</f>
        <v>0</v>
      </c>
      <c r="E291" s="64"/>
      <c r="F291" s="64"/>
      <c r="G291" s="63">
        <f>(D291*E291)</f>
        <v>0</v>
      </c>
      <c r="H291" s="66">
        <f>+IF(D291&lt;C291,(D291*E291),C291*E291)</f>
        <v>0</v>
      </c>
      <c r="I291" s="67"/>
    </row>
    <row r="292" spans="1:9" ht="18" hidden="1" customHeight="1">
      <c r="A292" s="618"/>
      <c r="B292" s="77">
        <v>4</v>
      </c>
      <c r="C292" s="62">
        <v>20000</v>
      </c>
      <c r="D292" s="63">
        <f t="shared" ref="D292:D294" si="165">+ROUNDDOWN((F292/1.1),0)</f>
        <v>0</v>
      </c>
      <c r="E292" s="64"/>
      <c r="F292" s="64"/>
      <c r="G292" s="65">
        <f t="shared" ref="G292:G294" si="166">(D292*E292)</f>
        <v>0</v>
      </c>
      <c r="H292" s="66">
        <f t="shared" ref="H292:H294" si="167">+IF(D292&lt;C292,(D292*E292),C292*E292)</f>
        <v>0</v>
      </c>
      <c r="I292" s="67"/>
    </row>
    <row r="293" spans="1:9" ht="18" hidden="1" customHeight="1">
      <c r="A293" s="618"/>
      <c r="B293" s="77">
        <v>4</v>
      </c>
      <c r="C293" s="62">
        <v>20000</v>
      </c>
      <c r="D293" s="63">
        <f t="shared" si="165"/>
        <v>0</v>
      </c>
      <c r="E293" s="64"/>
      <c r="F293" s="64"/>
      <c r="G293" s="65">
        <f t="shared" si="166"/>
        <v>0</v>
      </c>
      <c r="H293" s="66">
        <f t="shared" si="167"/>
        <v>0</v>
      </c>
      <c r="I293" s="67"/>
    </row>
    <row r="294" spans="1:9" ht="18" hidden="1" customHeight="1">
      <c r="A294" s="618"/>
      <c r="B294" s="77">
        <v>4</v>
      </c>
      <c r="C294" s="62">
        <v>20000</v>
      </c>
      <c r="D294" s="63">
        <f t="shared" si="165"/>
        <v>0</v>
      </c>
      <c r="E294" s="64"/>
      <c r="F294" s="64"/>
      <c r="G294" s="65">
        <f t="shared" si="166"/>
        <v>0</v>
      </c>
      <c r="H294" s="66">
        <f t="shared" si="167"/>
        <v>0</v>
      </c>
      <c r="I294" s="67"/>
    </row>
    <row r="295" spans="1:9" ht="18" hidden="1" customHeight="1">
      <c r="A295" s="618"/>
      <c r="B295" s="597" t="s">
        <v>123</v>
      </c>
      <c r="C295" s="598"/>
      <c r="D295" s="598"/>
      <c r="E295" s="599"/>
      <c r="F295" s="78">
        <f>SUM(F291:F294)</f>
        <v>0</v>
      </c>
      <c r="G295" s="78">
        <f>SUM(G291:G294)</f>
        <v>0</v>
      </c>
      <c r="H295" s="69">
        <f>SUM(H291:H294)</f>
        <v>0</v>
      </c>
      <c r="I295" s="70"/>
    </row>
    <row r="296" spans="1:9" ht="18" hidden="1" customHeight="1">
      <c r="A296" s="618"/>
      <c r="B296" s="77">
        <v>5</v>
      </c>
      <c r="C296" s="62">
        <v>20000</v>
      </c>
      <c r="D296" s="63">
        <f>+ROUNDDOWN((F296/1.1),0)</f>
        <v>0</v>
      </c>
      <c r="E296" s="64"/>
      <c r="F296" s="64"/>
      <c r="G296" s="63">
        <f>(D296*E296)</f>
        <v>0</v>
      </c>
      <c r="H296" s="66">
        <f>+IF(D296&lt;C296,(D296*E296),C296*E296)</f>
        <v>0</v>
      </c>
      <c r="I296" s="67"/>
    </row>
    <row r="297" spans="1:9" ht="18" hidden="1" customHeight="1">
      <c r="A297" s="618"/>
      <c r="B297" s="77">
        <v>5</v>
      </c>
      <c r="C297" s="62">
        <v>20000</v>
      </c>
      <c r="D297" s="63">
        <f t="shared" ref="D297:D299" si="168">+ROUNDDOWN((F297/1.1),0)</f>
        <v>0</v>
      </c>
      <c r="E297" s="64"/>
      <c r="F297" s="64"/>
      <c r="G297" s="65">
        <f t="shared" ref="G297:G299" si="169">(D297*E297)</f>
        <v>0</v>
      </c>
      <c r="H297" s="66">
        <f t="shared" ref="H297:H299" si="170">+IF(D297&lt;C297,(D297*E297),C297*E297)</f>
        <v>0</v>
      </c>
      <c r="I297" s="67"/>
    </row>
    <row r="298" spans="1:9" ht="18" hidden="1" customHeight="1">
      <c r="A298" s="618"/>
      <c r="B298" s="77">
        <v>5</v>
      </c>
      <c r="C298" s="62">
        <v>20000</v>
      </c>
      <c r="D298" s="63">
        <f t="shared" si="168"/>
        <v>0</v>
      </c>
      <c r="E298" s="64"/>
      <c r="F298" s="64"/>
      <c r="G298" s="65">
        <f t="shared" si="169"/>
        <v>0</v>
      </c>
      <c r="H298" s="66">
        <f t="shared" si="170"/>
        <v>0</v>
      </c>
      <c r="I298" s="67"/>
    </row>
    <row r="299" spans="1:9" ht="18" hidden="1" customHeight="1">
      <c r="A299" s="618"/>
      <c r="B299" s="77">
        <v>5</v>
      </c>
      <c r="C299" s="62">
        <v>20000</v>
      </c>
      <c r="D299" s="63">
        <f t="shared" si="168"/>
        <v>0</v>
      </c>
      <c r="E299" s="64"/>
      <c r="F299" s="64"/>
      <c r="G299" s="65">
        <f t="shared" si="169"/>
        <v>0</v>
      </c>
      <c r="H299" s="66">
        <f t="shared" si="170"/>
        <v>0</v>
      </c>
      <c r="I299" s="67"/>
    </row>
    <row r="300" spans="1:9" ht="18" hidden="1" customHeight="1">
      <c r="A300" s="618"/>
      <c r="B300" s="597" t="s">
        <v>123</v>
      </c>
      <c r="C300" s="598"/>
      <c r="D300" s="598"/>
      <c r="E300" s="599"/>
      <c r="F300" s="78">
        <f>SUM(F296:F299)</f>
        <v>0</v>
      </c>
      <c r="G300" s="78">
        <f>SUM(G296:G299)</f>
        <v>0</v>
      </c>
      <c r="H300" s="69">
        <f>SUM(H296:H299)</f>
        <v>0</v>
      </c>
      <c r="I300" s="70"/>
    </row>
    <row r="301" spans="1:9" ht="18" customHeight="1" thickBot="1">
      <c r="A301" s="619"/>
      <c r="B301" s="603" t="s">
        <v>18</v>
      </c>
      <c r="C301" s="604"/>
      <c r="D301" s="604"/>
      <c r="E301" s="605"/>
      <c r="F301" s="79">
        <f>SUM(F280,F285,F290,F295,F300)</f>
        <v>0</v>
      </c>
      <c r="G301" s="80">
        <f>SUM(G280,G285,G290,G295,G300)</f>
        <v>0</v>
      </c>
      <c r="H301" s="81">
        <f t="shared" ref="H301" si="171">SUM(H280,H285,H290,H295,H300)</f>
        <v>0</v>
      </c>
      <c r="I301" s="82"/>
    </row>
    <row r="302" spans="1:9" ht="26.4" customHeight="1" thickTop="1" thickBot="1">
      <c r="A302" s="608" t="s">
        <v>128</v>
      </c>
      <c r="B302" s="608"/>
      <c r="C302" s="608"/>
      <c r="D302" s="608"/>
      <c r="E302" s="608"/>
      <c r="F302" s="609"/>
      <c r="G302" s="85">
        <f>SUM(G280,G285,G290,G295,G300)</f>
        <v>0</v>
      </c>
      <c r="H302" s="179">
        <f>SUM(H280,H285,H290,H295,H300)</f>
        <v>0</v>
      </c>
      <c r="I302" s="86"/>
    </row>
    <row r="303" spans="1:9" ht="26.4" customHeight="1" thickBot="1">
      <c r="C303"/>
      <c r="G303" s="180" t="s">
        <v>129</v>
      </c>
      <c r="H303" s="91">
        <f>+ROUNDDOWN(H302/2,0)</f>
        <v>0</v>
      </c>
    </row>
    <row r="305" spans="1:9" ht="19.8" thickBot="1">
      <c r="A305" s="47" t="s">
        <v>245</v>
      </c>
    </row>
    <row r="306" spans="1:9" s="11" customFormat="1" ht="27" thickBot="1">
      <c r="A306" s="166" t="s">
        <v>112</v>
      </c>
      <c r="B306" s="167" t="s">
        <v>113</v>
      </c>
      <c r="C306" s="168" t="s">
        <v>114</v>
      </c>
      <c r="D306" s="168" t="s">
        <v>115</v>
      </c>
      <c r="E306" s="169" t="s">
        <v>116</v>
      </c>
      <c r="F306" s="168" t="s">
        <v>117</v>
      </c>
      <c r="G306" s="170" t="s">
        <v>118</v>
      </c>
      <c r="H306" s="54" t="s">
        <v>119</v>
      </c>
      <c r="I306" s="171" t="s">
        <v>120</v>
      </c>
    </row>
    <row r="307" spans="1:9" ht="18" customHeight="1">
      <c r="A307" s="600" t="s">
        <v>246</v>
      </c>
      <c r="B307" s="55">
        <v>1</v>
      </c>
      <c r="C307" s="56" t="s">
        <v>122</v>
      </c>
      <c r="D307" s="57">
        <f>+ROUNDDOWN((F307/1.1),0)</f>
        <v>0</v>
      </c>
      <c r="E307" s="58"/>
      <c r="F307" s="58"/>
      <c r="G307" s="57">
        <f>(D307*E307)</f>
        <v>0</v>
      </c>
      <c r="H307" s="59">
        <f>+IF(D307&lt;C307,(D307*E307),C307*E307)</f>
        <v>0</v>
      </c>
      <c r="I307" s="60"/>
    </row>
    <row r="308" spans="1:9" ht="18" customHeight="1">
      <c r="A308" s="601"/>
      <c r="B308" s="61">
        <v>1</v>
      </c>
      <c r="C308" s="62" t="s">
        <v>122</v>
      </c>
      <c r="D308" s="63">
        <f t="shared" ref="D308:D310" si="172">+ROUNDDOWN((F308/1.1),0)</f>
        <v>0</v>
      </c>
      <c r="E308" s="64"/>
      <c r="F308" s="64"/>
      <c r="G308" s="65">
        <f t="shared" ref="G308:G310" si="173">(D308*E308)</f>
        <v>0</v>
      </c>
      <c r="H308" s="66">
        <f t="shared" ref="H308:H310" si="174">+IF(D308&lt;C308,(D308*E308),C308*E308)</f>
        <v>0</v>
      </c>
      <c r="I308" s="67"/>
    </row>
    <row r="309" spans="1:9" ht="18" customHeight="1">
      <c r="A309" s="601"/>
      <c r="B309" s="61">
        <v>1</v>
      </c>
      <c r="C309" s="62" t="s">
        <v>122</v>
      </c>
      <c r="D309" s="63">
        <f t="shared" si="172"/>
        <v>0</v>
      </c>
      <c r="E309" s="64"/>
      <c r="F309" s="64"/>
      <c r="G309" s="65">
        <f t="shared" si="173"/>
        <v>0</v>
      </c>
      <c r="H309" s="66">
        <f t="shared" si="174"/>
        <v>0</v>
      </c>
      <c r="I309" s="67"/>
    </row>
    <row r="310" spans="1:9" ht="18" customHeight="1">
      <c r="A310" s="601"/>
      <c r="B310" s="61">
        <v>1</v>
      </c>
      <c r="C310" s="62" t="s">
        <v>122</v>
      </c>
      <c r="D310" s="63">
        <f t="shared" si="172"/>
        <v>0</v>
      </c>
      <c r="E310" s="64"/>
      <c r="F310" s="64"/>
      <c r="G310" s="65">
        <f t="shared" si="173"/>
        <v>0</v>
      </c>
      <c r="H310" s="66">
        <f t="shared" si="174"/>
        <v>0</v>
      </c>
      <c r="I310" s="67"/>
    </row>
    <row r="311" spans="1:9" ht="18" customHeight="1">
      <c r="A311" s="601"/>
      <c r="B311" s="597" t="s">
        <v>123</v>
      </c>
      <c r="C311" s="598"/>
      <c r="D311" s="598"/>
      <c r="E311" s="599"/>
      <c r="F311" s="68">
        <f>SUM(F307:F310)</f>
        <v>0</v>
      </c>
      <c r="G311" s="68">
        <f>SUM(G307:G310)</f>
        <v>0</v>
      </c>
      <c r="H311" s="69">
        <f>SUM(H307:H310)</f>
        <v>0</v>
      </c>
      <c r="I311" s="70"/>
    </row>
    <row r="312" spans="1:9" ht="18" customHeight="1">
      <c r="A312" s="601"/>
      <c r="B312" s="77">
        <v>2</v>
      </c>
      <c r="C312" s="62" t="s">
        <v>122</v>
      </c>
      <c r="D312" s="63">
        <f>+ROUNDDOWN((F312/1.1),0)</f>
        <v>0</v>
      </c>
      <c r="E312" s="64"/>
      <c r="F312" s="64"/>
      <c r="G312" s="63">
        <f>(D312*E312)</f>
        <v>0</v>
      </c>
      <c r="H312" s="66">
        <f>+IF(D312&lt;C312,(D312*E312),C312*E312)</f>
        <v>0</v>
      </c>
      <c r="I312" s="67"/>
    </row>
    <row r="313" spans="1:9" ht="18" customHeight="1">
      <c r="A313" s="601"/>
      <c r="B313" s="77">
        <v>2</v>
      </c>
      <c r="C313" s="62" t="s">
        <v>122</v>
      </c>
      <c r="D313" s="63">
        <f t="shared" ref="D313:D315" si="175">+ROUNDDOWN((F313/1.1),0)</f>
        <v>0</v>
      </c>
      <c r="E313" s="64"/>
      <c r="F313" s="64"/>
      <c r="G313" s="65">
        <f t="shared" ref="G313:G315" si="176">(D313*E313)</f>
        <v>0</v>
      </c>
      <c r="H313" s="66">
        <f t="shared" ref="H313:H315" si="177">+IF(D313&lt;C313,(D313*E313),C313*E313)</f>
        <v>0</v>
      </c>
      <c r="I313" s="67"/>
    </row>
    <row r="314" spans="1:9" ht="18" customHeight="1">
      <c r="A314" s="601"/>
      <c r="B314" s="77">
        <v>2</v>
      </c>
      <c r="C314" s="62" t="s">
        <v>122</v>
      </c>
      <c r="D314" s="63">
        <f t="shared" si="175"/>
        <v>0</v>
      </c>
      <c r="E314" s="64"/>
      <c r="F314" s="64"/>
      <c r="G314" s="65">
        <f t="shared" si="176"/>
        <v>0</v>
      </c>
      <c r="H314" s="66">
        <f t="shared" si="177"/>
        <v>0</v>
      </c>
      <c r="I314" s="67"/>
    </row>
    <row r="315" spans="1:9" ht="18" customHeight="1">
      <c r="A315" s="601"/>
      <c r="B315" s="77">
        <v>2</v>
      </c>
      <c r="C315" s="62" t="s">
        <v>122</v>
      </c>
      <c r="D315" s="63">
        <f t="shared" si="175"/>
        <v>0</v>
      </c>
      <c r="E315" s="64"/>
      <c r="F315" s="64"/>
      <c r="G315" s="65">
        <f t="shared" si="176"/>
        <v>0</v>
      </c>
      <c r="H315" s="66">
        <f t="shared" si="177"/>
        <v>0</v>
      </c>
      <c r="I315" s="67"/>
    </row>
    <row r="316" spans="1:9" ht="18" customHeight="1">
      <c r="A316" s="601"/>
      <c r="B316" s="597" t="s">
        <v>123</v>
      </c>
      <c r="C316" s="598"/>
      <c r="D316" s="598"/>
      <c r="E316" s="599"/>
      <c r="F316" s="78">
        <f>SUM(F312:F315)</f>
        <v>0</v>
      </c>
      <c r="G316" s="78">
        <f>SUM(G312:G315)</f>
        <v>0</v>
      </c>
      <c r="H316" s="69">
        <f>SUM(H312:H315)</f>
        <v>0</v>
      </c>
      <c r="I316" s="70"/>
    </row>
    <row r="317" spans="1:9" ht="18" customHeight="1">
      <c r="A317" s="601"/>
      <c r="B317" s="77">
        <v>3</v>
      </c>
      <c r="C317" s="62" t="s">
        <v>122</v>
      </c>
      <c r="D317" s="63">
        <f>+ROUNDDOWN((F317/1.1),0)</f>
        <v>0</v>
      </c>
      <c r="E317" s="64"/>
      <c r="F317" s="64"/>
      <c r="G317" s="63">
        <f>(D317*E317)</f>
        <v>0</v>
      </c>
      <c r="H317" s="66">
        <f>+IF(D317&lt;C317,(D317*E317),C317*E317)</f>
        <v>0</v>
      </c>
      <c r="I317" s="67"/>
    </row>
    <row r="318" spans="1:9" ht="18" customHeight="1">
      <c r="A318" s="601"/>
      <c r="B318" s="77">
        <v>3</v>
      </c>
      <c r="C318" s="62" t="s">
        <v>122</v>
      </c>
      <c r="D318" s="63">
        <f t="shared" ref="D318:D320" si="178">+ROUNDDOWN((F318/1.1),0)</f>
        <v>0</v>
      </c>
      <c r="E318" s="64"/>
      <c r="F318" s="64"/>
      <c r="G318" s="65">
        <f t="shared" ref="G318:G320" si="179">(D318*E318)</f>
        <v>0</v>
      </c>
      <c r="H318" s="66">
        <f t="shared" ref="H318:H320" si="180">+IF(D318&lt;C318,(D318*E318),C318*E318)</f>
        <v>0</v>
      </c>
      <c r="I318" s="67"/>
    </row>
    <row r="319" spans="1:9" ht="18" customHeight="1">
      <c r="A319" s="601"/>
      <c r="B319" s="77">
        <v>3</v>
      </c>
      <c r="C319" s="62" t="s">
        <v>122</v>
      </c>
      <c r="D319" s="63">
        <f t="shared" si="178"/>
        <v>0</v>
      </c>
      <c r="E319" s="64"/>
      <c r="F319" s="64"/>
      <c r="G319" s="65">
        <f t="shared" si="179"/>
        <v>0</v>
      </c>
      <c r="H319" s="66">
        <f t="shared" si="180"/>
        <v>0</v>
      </c>
      <c r="I319" s="67"/>
    </row>
    <row r="320" spans="1:9" ht="18" customHeight="1">
      <c r="A320" s="601"/>
      <c r="B320" s="77">
        <v>3</v>
      </c>
      <c r="C320" s="62" t="s">
        <v>122</v>
      </c>
      <c r="D320" s="63">
        <f t="shared" si="178"/>
        <v>0</v>
      </c>
      <c r="E320" s="64"/>
      <c r="F320" s="64"/>
      <c r="G320" s="65">
        <f t="shared" si="179"/>
        <v>0</v>
      </c>
      <c r="H320" s="66">
        <f t="shared" si="180"/>
        <v>0</v>
      </c>
      <c r="I320" s="67"/>
    </row>
    <row r="321" spans="1:9" ht="18" customHeight="1">
      <c r="A321" s="601"/>
      <c r="B321" s="597" t="s">
        <v>123</v>
      </c>
      <c r="C321" s="598"/>
      <c r="D321" s="598"/>
      <c r="E321" s="599"/>
      <c r="F321" s="78">
        <f>SUM(F317:F320)</f>
        <v>0</v>
      </c>
      <c r="G321" s="78">
        <f>SUM(G317:G320)</f>
        <v>0</v>
      </c>
      <c r="H321" s="69">
        <f>SUM(H317:H320)</f>
        <v>0</v>
      </c>
      <c r="I321" s="70"/>
    </row>
    <row r="322" spans="1:9" ht="18" hidden="1" customHeight="1">
      <c r="A322" s="601"/>
      <c r="B322" s="77">
        <v>4</v>
      </c>
      <c r="C322" s="62" t="s">
        <v>122</v>
      </c>
      <c r="D322" s="63">
        <f>+ROUNDDOWN((F322/1.1),0)</f>
        <v>0</v>
      </c>
      <c r="E322" s="64"/>
      <c r="F322" s="64"/>
      <c r="G322" s="63">
        <f>(D322*E322)</f>
        <v>0</v>
      </c>
      <c r="H322" s="66">
        <f>+IF(D322&lt;C322,(D322*E322),C322*E322)</f>
        <v>0</v>
      </c>
      <c r="I322" s="67"/>
    </row>
    <row r="323" spans="1:9" ht="18" hidden="1" customHeight="1">
      <c r="A323" s="601"/>
      <c r="B323" s="77">
        <v>4</v>
      </c>
      <c r="C323" s="62" t="s">
        <v>122</v>
      </c>
      <c r="D323" s="63">
        <f t="shared" ref="D323:D325" si="181">+ROUNDDOWN((F323/1.1),0)</f>
        <v>0</v>
      </c>
      <c r="E323" s="64"/>
      <c r="F323" s="64"/>
      <c r="G323" s="65">
        <f t="shared" ref="G323:G325" si="182">(D323*E323)</f>
        <v>0</v>
      </c>
      <c r="H323" s="66">
        <f t="shared" ref="H323:H325" si="183">+IF(D323&lt;C323,(D323*E323),C323*E323)</f>
        <v>0</v>
      </c>
      <c r="I323" s="67"/>
    </row>
    <row r="324" spans="1:9" ht="18" hidden="1" customHeight="1">
      <c r="A324" s="601"/>
      <c r="B324" s="77">
        <v>4</v>
      </c>
      <c r="C324" s="62" t="s">
        <v>122</v>
      </c>
      <c r="D324" s="63">
        <f t="shared" si="181"/>
        <v>0</v>
      </c>
      <c r="E324" s="64"/>
      <c r="F324" s="64"/>
      <c r="G324" s="65">
        <f t="shared" si="182"/>
        <v>0</v>
      </c>
      <c r="H324" s="66">
        <f t="shared" si="183"/>
        <v>0</v>
      </c>
      <c r="I324" s="67"/>
    </row>
    <row r="325" spans="1:9" ht="18" hidden="1" customHeight="1">
      <c r="A325" s="601"/>
      <c r="B325" s="77">
        <v>4</v>
      </c>
      <c r="C325" s="62" t="s">
        <v>122</v>
      </c>
      <c r="D325" s="63">
        <f t="shared" si="181"/>
        <v>0</v>
      </c>
      <c r="E325" s="64"/>
      <c r="F325" s="64"/>
      <c r="G325" s="65">
        <f t="shared" si="182"/>
        <v>0</v>
      </c>
      <c r="H325" s="66">
        <f t="shared" si="183"/>
        <v>0</v>
      </c>
      <c r="I325" s="67"/>
    </row>
    <row r="326" spans="1:9" ht="18" hidden="1" customHeight="1">
      <c r="A326" s="601"/>
      <c r="B326" s="597" t="s">
        <v>123</v>
      </c>
      <c r="C326" s="598"/>
      <c r="D326" s="598"/>
      <c r="E326" s="599"/>
      <c r="F326" s="78">
        <f>SUM(F322:F325)</f>
        <v>0</v>
      </c>
      <c r="G326" s="78">
        <f>SUM(G322:G325)</f>
        <v>0</v>
      </c>
      <c r="H326" s="69">
        <f>SUM(H322:H325)</f>
        <v>0</v>
      </c>
      <c r="I326" s="70"/>
    </row>
    <row r="327" spans="1:9" ht="18" hidden="1" customHeight="1">
      <c r="A327" s="601"/>
      <c r="B327" s="77">
        <v>5</v>
      </c>
      <c r="C327" s="62" t="s">
        <v>122</v>
      </c>
      <c r="D327" s="63">
        <f>+ROUNDDOWN((F327/1.1),0)</f>
        <v>0</v>
      </c>
      <c r="E327" s="64"/>
      <c r="F327" s="64"/>
      <c r="G327" s="63">
        <f>(D327*E327)</f>
        <v>0</v>
      </c>
      <c r="H327" s="66">
        <f>+IF(D327&lt;C327,(D327*E327),C327*E327)</f>
        <v>0</v>
      </c>
      <c r="I327" s="67"/>
    </row>
    <row r="328" spans="1:9" ht="18" hidden="1" customHeight="1">
      <c r="A328" s="601"/>
      <c r="B328" s="77">
        <v>5</v>
      </c>
      <c r="C328" s="62" t="s">
        <v>122</v>
      </c>
      <c r="D328" s="63">
        <f t="shared" ref="D328:D330" si="184">+ROUNDDOWN((F328/1.1),0)</f>
        <v>0</v>
      </c>
      <c r="E328" s="64"/>
      <c r="F328" s="64"/>
      <c r="G328" s="65">
        <f t="shared" ref="G328:G330" si="185">(D328*E328)</f>
        <v>0</v>
      </c>
      <c r="H328" s="66">
        <f t="shared" ref="H328:H330" si="186">+IF(D328&lt;C328,(D328*E328),C328*E328)</f>
        <v>0</v>
      </c>
      <c r="I328" s="67"/>
    </row>
    <row r="329" spans="1:9" ht="18" hidden="1" customHeight="1">
      <c r="A329" s="601"/>
      <c r="B329" s="77">
        <v>5</v>
      </c>
      <c r="C329" s="62" t="s">
        <v>122</v>
      </c>
      <c r="D329" s="63">
        <f t="shared" si="184"/>
        <v>0</v>
      </c>
      <c r="E329" s="64"/>
      <c r="F329" s="64"/>
      <c r="G329" s="65">
        <f t="shared" si="185"/>
        <v>0</v>
      </c>
      <c r="H329" s="66">
        <f t="shared" si="186"/>
        <v>0</v>
      </c>
      <c r="I329" s="67"/>
    </row>
    <row r="330" spans="1:9" ht="18" hidden="1" customHeight="1">
      <c r="A330" s="601"/>
      <c r="B330" s="77">
        <v>5</v>
      </c>
      <c r="C330" s="62" t="s">
        <v>122</v>
      </c>
      <c r="D330" s="63">
        <f t="shared" si="184"/>
        <v>0</v>
      </c>
      <c r="E330" s="64"/>
      <c r="F330" s="64"/>
      <c r="G330" s="65">
        <f t="shared" si="185"/>
        <v>0</v>
      </c>
      <c r="H330" s="66">
        <f t="shared" si="186"/>
        <v>0</v>
      </c>
      <c r="I330" s="67"/>
    </row>
    <row r="331" spans="1:9" ht="18" hidden="1" customHeight="1">
      <c r="A331" s="601"/>
      <c r="B331" s="597" t="s">
        <v>123</v>
      </c>
      <c r="C331" s="598"/>
      <c r="D331" s="598"/>
      <c r="E331" s="599"/>
      <c r="F331" s="78">
        <f>SUM(F327:F330)</f>
        <v>0</v>
      </c>
      <c r="G331" s="78">
        <f>SUM(G327:G330)</f>
        <v>0</v>
      </c>
      <c r="H331" s="69">
        <f>SUM(H327:H330)</f>
        <v>0</v>
      </c>
      <c r="I331" s="70"/>
    </row>
    <row r="332" spans="1:9" ht="18" customHeight="1" thickBot="1">
      <c r="A332" s="602"/>
      <c r="B332" s="603" t="s">
        <v>18</v>
      </c>
      <c r="C332" s="604"/>
      <c r="D332" s="604"/>
      <c r="E332" s="605"/>
      <c r="F332" s="79">
        <f>SUM(F311,F316,F321,F326,F331)</f>
        <v>0</v>
      </c>
      <c r="G332" s="80">
        <f>SUM(G311,G316,G321,G326,G331)</f>
        <v>0</v>
      </c>
      <c r="H332" s="81">
        <f>SUM(H311,H316,H321,H326,H331)</f>
        <v>0</v>
      </c>
      <c r="I332" s="82"/>
    </row>
    <row r="333" spans="1:9" ht="26.4" customHeight="1" thickBot="1">
      <c r="A333" s="608" t="s">
        <v>128</v>
      </c>
      <c r="B333" s="608"/>
      <c r="C333" s="608"/>
      <c r="D333" s="608"/>
      <c r="E333" s="608"/>
      <c r="F333" s="609"/>
      <c r="G333" s="93">
        <f>+G332</f>
        <v>0</v>
      </c>
      <c r="H333" s="91">
        <f>+H332</f>
        <v>0</v>
      </c>
      <c r="I333" s="86"/>
    </row>
    <row r="334" spans="1:9" ht="26.4" customHeight="1" thickBot="1">
      <c r="C334"/>
      <c r="G334" s="180" t="s">
        <v>129</v>
      </c>
      <c r="H334" s="91">
        <f>+ROUNDDOWN(H333/2,0)</f>
        <v>0</v>
      </c>
    </row>
    <row r="336" spans="1:9" ht="19.8" thickBot="1">
      <c r="A336" s="47" t="s">
        <v>247</v>
      </c>
    </row>
    <row r="337" spans="1:9" s="11" customFormat="1" ht="27" thickBot="1">
      <c r="A337" s="166" t="s">
        <v>112</v>
      </c>
      <c r="B337" s="167" t="s">
        <v>113</v>
      </c>
      <c r="C337" s="168" t="s">
        <v>114</v>
      </c>
      <c r="D337" s="168" t="s">
        <v>115</v>
      </c>
      <c r="E337" s="169" t="s">
        <v>116</v>
      </c>
      <c r="F337" s="168" t="s">
        <v>117</v>
      </c>
      <c r="G337" s="170" t="s">
        <v>118</v>
      </c>
      <c r="H337" s="54" t="s">
        <v>119</v>
      </c>
      <c r="I337" s="171" t="s">
        <v>120</v>
      </c>
    </row>
    <row r="338" spans="1:9" ht="18" customHeight="1">
      <c r="A338" s="600" t="s">
        <v>248</v>
      </c>
      <c r="B338" s="55">
        <v>1</v>
      </c>
      <c r="C338" s="56" t="s">
        <v>122</v>
      </c>
      <c r="D338" s="57">
        <f>+ROUNDDOWN((F338/1.1),0)</f>
        <v>0</v>
      </c>
      <c r="E338" s="58"/>
      <c r="F338" s="58"/>
      <c r="G338" s="57">
        <f>(D338*E338)</f>
        <v>0</v>
      </c>
      <c r="H338" s="59">
        <f>+IF(D338&lt;C338,(D338*E338),C338*E338)</f>
        <v>0</v>
      </c>
      <c r="I338" s="60"/>
    </row>
    <row r="339" spans="1:9" ht="18" customHeight="1">
      <c r="A339" s="601"/>
      <c r="B339" s="61">
        <v>1</v>
      </c>
      <c r="C339" s="62" t="s">
        <v>122</v>
      </c>
      <c r="D339" s="63">
        <f t="shared" ref="D339:D341" si="187">+ROUNDDOWN((F339/1.1),0)</f>
        <v>0</v>
      </c>
      <c r="E339" s="64"/>
      <c r="F339" s="64"/>
      <c r="G339" s="65">
        <f t="shared" ref="G339:G341" si="188">(D339*E339)</f>
        <v>0</v>
      </c>
      <c r="H339" s="66">
        <f t="shared" ref="H339:H341" si="189">+IF(D339&lt;C339,(D339*E339),C339*E339)</f>
        <v>0</v>
      </c>
      <c r="I339" s="67"/>
    </row>
    <row r="340" spans="1:9" ht="18" customHeight="1">
      <c r="A340" s="601"/>
      <c r="B340" s="61">
        <v>1</v>
      </c>
      <c r="C340" s="62" t="s">
        <v>122</v>
      </c>
      <c r="D340" s="63">
        <f t="shared" si="187"/>
        <v>0</v>
      </c>
      <c r="E340" s="64"/>
      <c r="F340" s="64"/>
      <c r="G340" s="65">
        <f t="shared" si="188"/>
        <v>0</v>
      </c>
      <c r="H340" s="66">
        <f t="shared" si="189"/>
        <v>0</v>
      </c>
      <c r="I340" s="67"/>
    </row>
    <row r="341" spans="1:9" ht="18" customHeight="1">
      <c r="A341" s="601"/>
      <c r="B341" s="61">
        <v>1</v>
      </c>
      <c r="C341" s="62" t="s">
        <v>122</v>
      </c>
      <c r="D341" s="63">
        <f t="shared" si="187"/>
        <v>0</v>
      </c>
      <c r="E341" s="64"/>
      <c r="F341" s="64"/>
      <c r="G341" s="65">
        <f t="shared" si="188"/>
        <v>0</v>
      </c>
      <c r="H341" s="66">
        <f t="shared" si="189"/>
        <v>0</v>
      </c>
      <c r="I341" s="67"/>
    </row>
    <row r="342" spans="1:9" ht="18" customHeight="1">
      <c r="A342" s="601"/>
      <c r="B342" s="597" t="s">
        <v>123</v>
      </c>
      <c r="C342" s="598"/>
      <c r="D342" s="598"/>
      <c r="E342" s="599"/>
      <c r="F342" s="68">
        <f>SUM(F338:F341)</f>
        <v>0</v>
      </c>
      <c r="G342" s="68">
        <f>SUM(G338:G341)</f>
        <v>0</v>
      </c>
      <c r="H342" s="69">
        <f>SUM(H338:H341)</f>
        <v>0</v>
      </c>
      <c r="I342" s="70"/>
    </row>
    <row r="343" spans="1:9" ht="18" customHeight="1">
      <c r="A343" s="601"/>
      <c r="B343" s="77">
        <v>2</v>
      </c>
      <c r="C343" s="62" t="s">
        <v>122</v>
      </c>
      <c r="D343" s="63">
        <f>+ROUNDDOWN((F343/1.1),0)</f>
        <v>0</v>
      </c>
      <c r="E343" s="64"/>
      <c r="F343" s="64"/>
      <c r="G343" s="63">
        <f>(D343*E343)</f>
        <v>0</v>
      </c>
      <c r="H343" s="66">
        <f>+IF(D343&lt;C343,(D343*E343),C343*E343)</f>
        <v>0</v>
      </c>
      <c r="I343" s="67"/>
    </row>
    <row r="344" spans="1:9" ht="18" customHeight="1">
      <c r="A344" s="601"/>
      <c r="B344" s="77">
        <v>2</v>
      </c>
      <c r="C344" s="62" t="s">
        <v>122</v>
      </c>
      <c r="D344" s="63">
        <f t="shared" ref="D344:D346" si="190">+ROUNDDOWN((F344/1.1),0)</f>
        <v>0</v>
      </c>
      <c r="E344" s="64"/>
      <c r="F344" s="64"/>
      <c r="G344" s="65">
        <f t="shared" ref="G344:G346" si="191">(D344*E344)</f>
        <v>0</v>
      </c>
      <c r="H344" s="66">
        <f t="shared" ref="H344:H346" si="192">+IF(D344&lt;C344,(D344*E344),C344*E344)</f>
        <v>0</v>
      </c>
      <c r="I344" s="67"/>
    </row>
    <row r="345" spans="1:9" ht="18" customHeight="1">
      <c r="A345" s="601"/>
      <c r="B345" s="77">
        <v>2</v>
      </c>
      <c r="C345" s="62" t="s">
        <v>122</v>
      </c>
      <c r="D345" s="63">
        <f t="shared" si="190"/>
        <v>0</v>
      </c>
      <c r="E345" s="64"/>
      <c r="F345" s="64"/>
      <c r="G345" s="65">
        <f t="shared" si="191"/>
        <v>0</v>
      </c>
      <c r="H345" s="66">
        <f t="shared" si="192"/>
        <v>0</v>
      </c>
      <c r="I345" s="67"/>
    </row>
    <row r="346" spans="1:9" ht="18" customHeight="1">
      <c r="A346" s="601"/>
      <c r="B346" s="77">
        <v>2</v>
      </c>
      <c r="C346" s="62" t="s">
        <v>122</v>
      </c>
      <c r="D346" s="63">
        <f t="shared" si="190"/>
        <v>0</v>
      </c>
      <c r="E346" s="64"/>
      <c r="F346" s="64"/>
      <c r="G346" s="65">
        <f t="shared" si="191"/>
        <v>0</v>
      </c>
      <c r="H346" s="66">
        <f t="shared" si="192"/>
        <v>0</v>
      </c>
      <c r="I346" s="67"/>
    </row>
    <row r="347" spans="1:9" ht="18" customHeight="1">
      <c r="A347" s="601"/>
      <c r="B347" s="597" t="s">
        <v>123</v>
      </c>
      <c r="C347" s="598"/>
      <c r="D347" s="598"/>
      <c r="E347" s="599"/>
      <c r="F347" s="78">
        <f>SUM(F343:F346)</f>
        <v>0</v>
      </c>
      <c r="G347" s="78">
        <f>SUM(G343:G346)</f>
        <v>0</v>
      </c>
      <c r="H347" s="69">
        <f>SUM(H343:H346)</f>
        <v>0</v>
      </c>
      <c r="I347" s="70"/>
    </row>
    <row r="348" spans="1:9" ht="18" customHeight="1">
      <c r="A348" s="601"/>
      <c r="B348" s="77">
        <v>3</v>
      </c>
      <c r="C348" s="62" t="s">
        <v>122</v>
      </c>
      <c r="D348" s="63">
        <f>+ROUNDDOWN((F348/1.1),0)</f>
        <v>0</v>
      </c>
      <c r="E348" s="64"/>
      <c r="F348" s="64"/>
      <c r="G348" s="63">
        <f>(D348*E348)</f>
        <v>0</v>
      </c>
      <c r="H348" s="66">
        <f>+IF(D348&lt;C348,(D348*E348),C348*E348)</f>
        <v>0</v>
      </c>
      <c r="I348" s="67"/>
    </row>
    <row r="349" spans="1:9" ht="18" customHeight="1">
      <c r="A349" s="601"/>
      <c r="B349" s="77">
        <v>3</v>
      </c>
      <c r="C349" s="62" t="s">
        <v>122</v>
      </c>
      <c r="D349" s="63">
        <f t="shared" ref="D349:D351" si="193">+ROUNDDOWN((F349/1.1),0)</f>
        <v>0</v>
      </c>
      <c r="E349" s="64"/>
      <c r="F349" s="64"/>
      <c r="G349" s="65">
        <f t="shared" ref="G349:G351" si="194">(D349*E349)</f>
        <v>0</v>
      </c>
      <c r="H349" s="66">
        <f t="shared" ref="H349:H351" si="195">+IF(D349&lt;C349,(D349*E349),C349*E349)</f>
        <v>0</v>
      </c>
      <c r="I349" s="67"/>
    </row>
    <row r="350" spans="1:9" ht="18" customHeight="1">
      <c r="A350" s="601"/>
      <c r="B350" s="77">
        <v>3</v>
      </c>
      <c r="C350" s="62" t="s">
        <v>122</v>
      </c>
      <c r="D350" s="63">
        <f t="shared" si="193"/>
        <v>0</v>
      </c>
      <c r="E350" s="64"/>
      <c r="F350" s="64"/>
      <c r="G350" s="65">
        <f t="shared" si="194"/>
        <v>0</v>
      </c>
      <c r="H350" s="66">
        <f t="shared" si="195"/>
        <v>0</v>
      </c>
      <c r="I350" s="67"/>
    </row>
    <row r="351" spans="1:9" ht="18" customHeight="1">
      <c r="A351" s="601"/>
      <c r="B351" s="77">
        <v>3</v>
      </c>
      <c r="C351" s="62" t="s">
        <v>122</v>
      </c>
      <c r="D351" s="63">
        <f t="shared" si="193"/>
        <v>0</v>
      </c>
      <c r="E351" s="64"/>
      <c r="F351" s="64"/>
      <c r="G351" s="65">
        <f t="shared" si="194"/>
        <v>0</v>
      </c>
      <c r="H351" s="66">
        <f t="shared" si="195"/>
        <v>0</v>
      </c>
      <c r="I351" s="67"/>
    </row>
    <row r="352" spans="1:9" ht="18" customHeight="1">
      <c r="A352" s="601"/>
      <c r="B352" s="597" t="s">
        <v>123</v>
      </c>
      <c r="C352" s="598"/>
      <c r="D352" s="598"/>
      <c r="E352" s="599"/>
      <c r="F352" s="78">
        <f>SUM(F348:F351)</f>
        <v>0</v>
      </c>
      <c r="G352" s="78">
        <f>SUM(G348:G351)</f>
        <v>0</v>
      </c>
      <c r="H352" s="69">
        <f>SUM(H348:H351)</f>
        <v>0</v>
      </c>
      <c r="I352" s="70"/>
    </row>
    <row r="353" spans="1:9" ht="18" hidden="1" customHeight="1">
      <c r="A353" s="601"/>
      <c r="B353" s="77">
        <v>4</v>
      </c>
      <c r="C353" s="62" t="s">
        <v>122</v>
      </c>
      <c r="D353" s="63">
        <f>+ROUNDDOWN((F353/1.1),0)</f>
        <v>0</v>
      </c>
      <c r="E353" s="64"/>
      <c r="F353" s="64"/>
      <c r="G353" s="63">
        <f>(D353*E353)</f>
        <v>0</v>
      </c>
      <c r="H353" s="66">
        <f>+IF(D353&lt;C353,(D353*E353),C353*E353)</f>
        <v>0</v>
      </c>
      <c r="I353" s="67"/>
    </row>
    <row r="354" spans="1:9" ht="18" hidden="1" customHeight="1">
      <c r="A354" s="601"/>
      <c r="B354" s="77">
        <v>4</v>
      </c>
      <c r="C354" s="62" t="s">
        <v>122</v>
      </c>
      <c r="D354" s="63">
        <f t="shared" ref="D354:D356" si="196">+ROUNDDOWN((F354/1.1),0)</f>
        <v>0</v>
      </c>
      <c r="E354" s="64"/>
      <c r="F354" s="64"/>
      <c r="G354" s="65">
        <f t="shared" ref="G354:G356" si="197">(D354*E354)</f>
        <v>0</v>
      </c>
      <c r="H354" s="66">
        <f t="shared" ref="H354:H356" si="198">+IF(D354&lt;C354,(D354*E354),C354*E354)</f>
        <v>0</v>
      </c>
      <c r="I354" s="67"/>
    </row>
    <row r="355" spans="1:9" ht="18" hidden="1" customHeight="1">
      <c r="A355" s="601"/>
      <c r="B355" s="77">
        <v>4</v>
      </c>
      <c r="C355" s="62" t="s">
        <v>122</v>
      </c>
      <c r="D355" s="63">
        <f t="shared" si="196"/>
        <v>0</v>
      </c>
      <c r="E355" s="64"/>
      <c r="F355" s="64"/>
      <c r="G355" s="65">
        <f t="shared" si="197"/>
        <v>0</v>
      </c>
      <c r="H355" s="66">
        <f t="shared" si="198"/>
        <v>0</v>
      </c>
      <c r="I355" s="67"/>
    </row>
    <row r="356" spans="1:9" ht="18" hidden="1" customHeight="1">
      <c r="A356" s="601"/>
      <c r="B356" s="77">
        <v>4</v>
      </c>
      <c r="C356" s="62" t="s">
        <v>122</v>
      </c>
      <c r="D356" s="63">
        <f t="shared" si="196"/>
        <v>0</v>
      </c>
      <c r="E356" s="64"/>
      <c r="F356" s="64"/>
      <c r="G356" s="65">
        <f t="shared" si="197"/>
        <v>0</v>
      </c>
      <c r="H356" s="66">
        <f t="shared" si="198"/>
        <v>0</v>
      </c>
      <c r="I356" s="67"/>
    </row>
    <row r="357" spans="1:9" ht="18" hidden="1" customHeight="1">
      <c r="A357" s="601"/>
      <c r="B357" s="597" t="s">
        <v>123</v>
      </c>
      <c r="C357" s="598"/>
      <c r="D357" s="598"/>
      <c r="E357" s="599"/>
      <c r="F357" s="78">
        <f>SUM(F353:F356)</f>
        <v>0</v>
      </c>
      <c r="G357" s="78">
        <f>SUM(G353:G356)</f>
        <v>0</v>
      </c>
      <c r="H357" s="69">
        <f>SUM(H353:H356)</f>
        <v>0</v>
      </c>
      <c r="I357" s="70"/>
    </row>
    <row r="358" spans="1:9" ht="18" hidden="1" customHeight="1">
      <c r="A358" s="601"/>
      <c r="B358" s="77">
        <v>5</v>
      </c>
      <c r="C358" s="62" t="s">
        <v>122</v>
      </c>
      <c r="D358" s="63">
        <f>+ROUNDDOWN((F358/1.1),0)</f>
        <v>0</v>
      </c>
      <c r="E358" s="64"/>
      <c r="F358" s="64"/>
      <c r="G358" s="63">
        <f>(D358*E358)</f>
        <v>0</v>
      </c>
      <c r="H358" s="66">
        <f>+IF(D358&lt;C358,(D358*E358),C358*E358)</f>
        <v>0</v>
      </c>
      <c r="I358" s="67"/>
    </row>
    <row r="359" spans="1:9" ht="18" hidden="1" customHeight="1">
      <c r="A359" s="601"/>
      <c r="B359" s="77">
        <v>5</v>
      </c>
      <c r="C359" s="62" t="s">
        <v>122</v>
      </c>
      <c r="D359" s="63">
        <f t="shared" ref="D359:D361" si="199">+ROUNDDOWN((F359/1.1),0)</f>
        <v>0</v>
      </c>
      <c r="E359" s="64"/>
      <c r="F359" s="64"/>
      <c r="G359" s="65">
        <f t="shared" ref="G359:G361" si="200">(D359*E359)</f>
        <v>0</v>
      </c>
      <c r="H359" s="66">
        <f t="shared" ref="H359:H361" si="201">+IF(D359&lt;C359,(D359*E359),C359*E359)</f>
        <v>0</v>
      </c>
      <c r="I359" s="67"/>
    </row>
    <row r="360" spans="1:9" ht="18" hidden="1" customHeight="1">
      <c r="A360" s="601"/>
      <c r="B360" s="77">
        <v>5</v>
      </c>
      <c r="C360" s="62" t="s">
        <v>122</v>
      </c>
      <c r="D360" s="63">
        <f t="shared" si="199"/>
        <v>0</v>
      </c>
      <c r="E360" s="64"/>
      <c r="F360" s="64"/>
      <c r="G360" s="65">
        <f t="shared" si="200"/>
        <v>0</v>
      </c>
      <c r="H360" s="66">
        <f t="shared" si="201"/>
        <v>0</v>
      </c>
      <c r="I360" s="67"/>
    </row>
    <row r="361" spans="1:9" ht="18" hidden="1" customHeight="1">
      <c r="A361" s="601"/>
      <c r="B361" s="77">
        <v>5</v>
      </c>
      <c r="C361" s="62" t="s">
        <v>122</v>
      </c>
      <c r="D361" s="63">
        <f t="shared" si="199"/>
        <v>0</v>
      </c>
      <c r="E361" s="64"/>
      <c r="F361" s="64"/>
      <c r="G361" s="65">
        <f t="shared" si="200"/>
        <v>0</v>
      </c>
      <c r="H361" s="66">
        <f t="shared" si="201"/>
        <v>0</v>
      </c>
      <c r="I361" s="67"/>
    </row>
    <row r="362" spans="1:9" ht="18" hidden="1" customHeight="1">
      <c r="A362" s="601"/>
      <c r="B362" s="597" t="s">
        <v>123</v>
      </c>
      <c r="C362" s="598"/>
      <c r="D362" s="598"/>
      <c r="E362" s="599"/>
      <c r="F362" s="78">
        <f>SUM(F358:F361)</f>
        <v>0</v>
      </c>
      <c r="G362" s="78">
        <f>SUM(G358:G361)</f>
        <v>0</v>
      </c>
      <c r="H362" s="69">
        <f>SUM(H358:H361)</f>
        <v>0</v>
      </c>
      <c r="I362" s="70"/>
    </row>
    <row r="363" spans="1:9" ht="18" customHeight="1" thickBot="1">
      <c r="A363" s="602"/>
      <c r="B363" s="603" t="s">
        <v>18</v>
      </c>
      <c r="C363" s="604"/>
      <c r="D363" s="604"/>
      <c r="E363" s="605"/>
      <c r="F363" s="79">
        <f>SUM(F342,F347,F352,F357,F362)</f>
        <v>0</v>
      </c>
      <c r="G363" s="187">
        <f t="shared" ref="G363:H363" si="202">SUM(G342,G347,G352,G357,G362)</f>
        <v>0</v>
      </c>
      <c r="H363" s="186">
        <f t="shared" si="202"/>
        <v>0</v>
      </c>
      <c r="I363" s="185"/>
    </row>
    <row r="364" spans="1:9" ht="18" customHeight="1">
      <c r="A364" s="600" t="s">
        <v>249</v>
      </c>
      <c r="B364" s="55">
        <v>1</v>
      </c>
      <c r="C364" s="56" t="s">
        <v>122</v>
      </c>
      <c r="D364" s="63">
        <f>+ROUNDDOWN((F364/1.1),0)</f>
        <v>0</v>
      </c>
      <c r="E364" s="64"/>
      <c r="F364" s="64"/>
      <c r="G364" s="63">
        <f>(D364*E364)</f>
        <v>0</v>
      </c>
      <c r="H364" s="66">
        <f>+IF(D364&lt;C364,(D364*E364),C364*E364)</f>
        <v>0</v>
      </c>
      <c r="I364" s="67"/>
    </row>
    <row r="365" spans="1:9" ht="18" customHeight="1">
      <c r="A365" s="601"/>
      <c r="B365" s="61">
        <v>1</v>
      </c>
      <c r="C365" s="62" t="s">
        <v>122</v>
      </c>
      <c r="D365" s="63">
        <f t="shared" ref="D365:D367" si="203">+ROUNDDOWN((F365/1.1),0)</f>
        <v>0</v>
      </c>
      <c r="E365" s="64"/>
      <c r="F365" s="64"/>
      <c r="G365" s="65">
        <f t="shared" ref="G365:G367" si="204">(D365*E365)</f>
        <v>0</v>
      </c>
      <c r="H365" s="66">
        <f t="shared" ref="H365:H367" si="205">+IF(D365&lt;C365,(D365*E365),C365*E365)</f>
        <v>0</v>
      </c>
      <c r="I365" s="67"/>
    </row>
    <row r="366" spans="1:9" ht="18" customHeight="1">
      <c r="A366" s="601"/>
      <c r="B366" s="61">
        <v>1</v>
      </c>
      <c r="C366" s="62" t="s">
        <v>122</v>
      </c>
      <c r="D366" s="63">
        <f t="shared" si="203"/>
        <v>0</v>
      </c>
      <c r="E366" s="64"/>
      <c r="F366" s="64"/>
      <c r="G366" s="65">
        <f t="shared" si="204"/>
        <v>0</v>
      </c>
      <c r="H366" s="66">
        <f t="shared" si="205"/>
        <v>0</v>
      </c>
      <c r="I366" s="67"/>
    </row>
    <row r="367" spans="1:9" ht="18" customHeight="1">
      <c r="A367" s="601"/>
      <c r="B367" s="61">
        <v>1</v>
      </c>
      <c r="C367" s="62" t="s">
        <v>122</v>
      </c>
      <c r="D367" s="63">
        <f t="shared" si="203"/>
        <v>0</v>
      </c>
      <c r="E367" s="64"/>
      <c r="F367" s="64"/>
      <c r="G367" s="65">
        <f t="shared" si="204"/>
        <v>0</v>
      </c>
      <c r="H367" s="66">
        <f t="shared" si="205"/>
        <v>0</v>
      </c>
      <c r="I367" s="67"/>
    </row>
    <row r="368" spans="1:9" ht="18" customHeight="1">
      <c r="A368" s="601"/>
      <c r="B368" s="597" t="s">
        <v>123</v>
      </c>
      <c r="C368" s="598"/>
      <c r="D368" s="598"/>
      <c r="E368" s="599"/>
      <c r="F368" s="68">
        <f>SUM(F364:F367)</f>
        <v>0</v>
      </c>
      <c r="G368" s="68">
        <f>SUM(G364:G367)</f>
        <v>0</v>
      </c>
      <c r="H368" s="69">
        <f>SUM(H364:H367)</f>
        <v>0</v>
      </c>
      <c r="I368" s="70"/>
    </row>
    <row r="369" spans="1:9" ht="18" customHeight="1">
      <c r="A369" s="601"/>
      <c r="B369" s="77">
        <v>2</v>
      </c>
      <c r="C369" s="62" t="s">
        <v>122</v>
      </c>
      <c r="D369" s="63">
        <f>+ROUNDDOWN((F369/1.1),0)</f>
        <v>0</v>
      </c>
      <c r="E369" s="64"/>
      <c r="F369" s="64"/>
      <c r="G369" s="63">
        <f>(D369*E369)</f>
        <v>0</v>
      </c>
      <c r="H369" s="66">
        <f>+IF(D369&lt;C369,(D369*E369),C369*E369)</f>
        <v>0</v>
      </c>
      <c r="I369" s="67"/>
    </row>
    <row r="370" spans="1:9" ht="18" customHeight="1">
      <c r="A370" s="601"/>
      <c r="B370" s="77">
        <v>2</v>
      </c>
      <c r="C370" s="62" t="s">
        <v>122</v>
      </c>
      <c r="D370" s="63">
        <f t="shared" ref="D370:D372" si="206">+ROUNDDOWN((F370/1.1),0)</f>
        <v>0</v>
      </c>
      <c r="E370" s="64"/>
      <c r="F370" s="64"/>
      <c r="G370" s="65">
        <f t="shared" ref="G370:G372" si="207">(D370*E370)</f>
        <v>0</v>
      </c>
      <c r="H370" s="66">
        <f t="shared" ref="H370:H372" si="208">+IF(D370&lt;C370,(D370*E370),C370*E370)</f>
        <v>0</v>
      </c>
      <c r="I370" s="67"/>
    </row>
    <row r="371" spans="1:9" ht="18" customHeight="1">
      <c r="A371" s="601"/>
      <c r="B371" s="77">
        <v>2</v>
      </c>
      <c r="C371" s="62" t="s">
        <v>122</v>
      </c>
      <c r="D371" s="63">
        <f t="shared" si="206"/>
        <v>0</v>
      </c>
      <c r="E371" s="64"/>
      <c r="F371" s="64"/>
      <c r="G371" s="65">
        <f t="shared" si="207"/>
        <v>0</v>
      </c>
      <c r="H371" s="66">
        <f t="shared" si="208"/>
        <v>0</v>
      </c>
      <c r="I371" s="67"/>
    </row>
    <row r="372" spans="1:9" ht="18" customHeight="1">
      <c r="A372" s="601"/>
      <c r="B372" s="77">
        <v>2</v>
      </c>
      <c r="C372" s="62" t="s">
        <v>122</v>
      </c>
      <c r="D372" s="63">
        <f t="shared" si="206"/>
        <v>0</v>
      </c>
      <c r="E372" s="64"/>
      <c r="F372" s="64"/>
      <c r="G372" s="65">
        <f t="shared" si="207"/>
        <v>0</v>
      </c>
      <c r="H372" s="66">
        <f t="shared" si="208"/>
        <v>0</v>
      </c>
      <c r="I372" s="67"/>
    </row>
    <row r="373" spans="1:9" ht="18" customHeight="1">
      <c r="A373" s="601"/>
      <c r="B373" s="597" t="s">
        <v>123</v>
      </c>
      <c r="C373" s="598"/>
      <c r="D373" s="598"/>
      <c r="E373" s="599"/>
      <c r="F373" s="78">
        <f>SUM(F369:F372)</f>
        <v>0</v>
      </c>
      <c r="G373" s="78">
        <f>SUM(G369:G372)</f>
        <v>0</v>
      </c>
      <c r="H373" s="69">
        <f>SUM(H369:H372)</f>
        <v>0</v>
      </c>
      <c r="I373" s="70"/>
    </row>
    <row r="374" spans="1:9" ht="18" customHeight="1">
      <c r="A374" s="601"/>
      <c r="B374" s="77">
        <v>3</v>
      </c>
      <c r="C374" s="62" t="s">
        <v>122</v>
      </c>
      <c r="D374" s="63">
        <f>+ROUNDDOWN((F374/1.1),0)</f>
        <v>0</v>
      </c>
      <c r="E374" s="64"/>
      <c r="F374" s="64"/>
      <c r="G374" s="63">
        <f>(D374*E374)</f>
        <v>0</v>
      </c>
      <c r="H374" s="66">
        <f>+IF(D374&lt;C374,(D374*E374),C374*E374)</f>
        <v>0</v>
      </c>
      <c r="I374" s="67"/>
    </row>
    <row r="375" spans="1:9" ht="18" customHeight="1">
      <c r="A375" s="601"/>
      <c r="B375" s="77">
        <v>3</v>
      </c>
      <c r="C375" s="62" t="s">
        <v>122</v>
      </c>
      <c r="D375" s="63">
        <f t="shared" ref="D375:D377" si="209">+ROUNDDOWN((F375/1.1),0)</f>
        <v>0</v>
      </c>
      <c r="E375" s="64"/>
      <c r="F375" s="64"/>
      <c r="G375" s="65">
        <f t="shared" ref="G375:G377" si="210">(D375*E375)</f>
        <v>0</v>
      </c>
      <c r="H375" s="66">
        <f t="shared" ref="H375:H377" si="211">+IF(D375&lt;C375,(D375*E375),C375*E375)</f>
        <v>0</v>
      </c>
      <c r="I375" s="67"/>
    </row>
    <row r="376" spans="1:9" ht="18" customHeight="1">
      <c r="A376" s="601"/>
      <c r="B376" s="77">
        <v>3</v>
      </c>
      <c r="C376" s="62" t="s">
        <v>122</v>
      </c>
      <c r="D376" s="63">
        <f t="shared" si="209"/>
        <v>0</v>
      </c>
      <c r="E376" s="64"/>
      <c r="F376" s="64"/>
      <c r="G376" s="65">
        <f t="shared" si="210"/>
        <v>0</v>
      </c>
      <c r="H376" s="66">
        <f t="shared" si="211"/>
        <v>0</v>
      </c>
      <c r="I376" s="67"/>
    </row>
    <row r="377" spans="1:9" ht="18" customHeight="1">
      <c r="A377" s="601"/>
      <c r="B377" s="77">
        <v>3</v>
      </c>
      <c r="C377" s="62" t="s">
        <v>122</v>
      </c>
      <c r="D377" s="63">
        <f t="shared" si="209"/>
        <v>0</v>
      </c>
      <c r="E377" s="64"/>
      <c r="F377" s="64"/>
      <c r="G377" s="65">
        <f t="shared" si="210"/>
        <v>0</v>
      </c>
      <c r="H377" s="66">
        <f t="shared" si="211"/>
        <v>0</v>
      </c>
      <c r="I377" s="67"/>
    </row>
    <row r="378" spans="1:9" ht="18" customHeight="1">
      <c r="A378" s="601"/>
      <c r="B378" s="597" t="s">
        <v>123</v>
      </c>
      <c r="C378" s="598"/>
      <c r="D378" s="598"/>
      <c r="E378" s="599"/>
      <c r="F378" s="78">
        <f>SUM(F374:F377)</f>
        <v>0</v>
      </c>
      <c r="G378" s="78">
        <f>SUM(G374:G377)</f>
        <v>0</v>
      </c>
      <c r="H378" s="69">
        <f>SUM(H374:H377)</f>
        <v>0</v>
      </c>
      <c r="I378" s="70"/>
    </row>
    <row r="379" spans="1:9" ht="18" hidden="1" customHeight="1">
      <c r="A379" s="601"/>
      <c r="B379" s="77">
        <v>4</v>
      </c>
      <c r="C379" s="62" t="s">
        <v>122</v>
      </c>
      <c r="D379" s="63">
        <f>+ROUNDDOWN((F379/1.1),0)</f>
        <v>0</v>
      </c>
      <c r="E379" s="64"/>
      <c r="F379" s="64"/>
      <c r="G379" s="63">
        <f>(D379*E379)</f>
        <v>0</v>
      </c>
      <c r="H379" s="66">
        <f>+IF(D379&lt;C379,(D379*E379),C379*E379)</f>
        <v>0</v>
      </c>
      <c r="I379" s="67"/>
    </row>
    <row r="380" spans="1:9" ht="18" hidden="1" customHeight="1">
      <c r="A380" s="601"/>
      <c r="B380" s="77">
        <v>4</v>
      </c>
      <c r="C380" s="62" t="s">
        <v>122</v>
      </c>
      <c r="D380" s="63">
        <f t="shared" ref="D380:D382" si="212">+ROUNDDOWN((F380/1.1),0)</f>
        <v>0</v>
      </c>
      <c r="E380" s="64"/>
      <c r="F380" s="64"/>
      <c r="G380" s="65">
        <f t="shared" ref="G380:G382" si="213">(D380*E380)</f>
        <v>0</v>
      </c>
      <c r="H380" s="66">
        <f t="shared" ref="H380:H382" si="214">+IF(D380&lt;C380,(D380*E380),C380*E380)</f>
        <v>0</v>
      </c>
      <c r="I380" s="67"/>
    </row>
    <row r="381" spans="1:9" ht="18" hidden="1" customHeight="1">
      <c r="A381" s="601"/>
      <c r="B381" s="77">
        <v>4</v>
      </c>
      <c r="C381" s="62" t="s">
        <v>122</v>
      </c>
      <c r="D381" s="63">
        <f t="shared" si="212"/>
        <v>0</v>
      </c>
      <c r="E381" s="64"/>
      <c r="F381" s="64"/>
      <c r="G381" s="65">
        <f t="shared" si="213"/>
        <v>0</v>
      </c>
      <c r="H381" s="66">
        <f t="shared" si="214"/>
        <v>0</v>
      </c>
      <c r="I381" s="67"/>
    </row>
    <row r="382" spans="1:9" ht="18" hidden="1" customHeight="1">
      <c r="A382" s="601"/>
      <c r="B382" s="77">
        <v>4</v>
      </c>
      <c r="C382" s="62" t="s">
        <v>122</v>
      </c>
      <c r="D382" s="63">
        <f t="shared" si="212"/>
        <v>0</v>
      </c>
      <c r="E382" s="64"/>
      <c r="F382" s="64"/>
      <c r="G382" s="65">
        <f t="shared" si="213"/>
        <v>0</v>
      </c>
      <c r="H382" s="66">
        <f t="shared" si="214"/>
        <v>0</v>
      </c>
      <c r="I382" s="67"/>
    </row>
    <row r="383" spans="1:9" ht="18" hidden="1" customHeight="1">
      <c r="A383" s="601"/>
      <c r="B383" s="597" t="s">
        <v>123</v>
      </c>
      <c r="C383" s="598"/>
      <c r="D383" s="598"/>
      <c r="E383" s="599"/>
      <c r="F383" s="78">
        <f>SUM(F379:F382)</f>
        <v>0</v>
      </c>
      <c r="G383" s="78">
        <f>SUM(G379:G382)</f>
        <v>0</v>
      </c>
      <c r="H383" s="69">
        <f>SUM(H379:H382)</f>
        <v>0</v>
      </c>
      <c r="I383" s="70"/>
    </row>
    <row r="384" spans="1:9" ht="18" hidden="1" customHeight="1">
      <c r="A384" s="601"/>
      <c r="B384" s="77">
        <v>5</v>
      </c>
      <c r="C384" s="62" t="s">
        <v>122</v>
      </c>
      <c r="D384" s="63">
        <f>+ROUNDDOWN((F384/1.1),0)</f>
        <v>0</v>
      </c>
      <c r="E384" s="64"/>
      <c r="F384" s="64"/>
      <c r="G384" s="63">
        <f>(D384*E384)</f>
        <v>0</v>
      </c>
      <c r="H384" s="66">
        <f>+IF(D384&lt;C384,(D384*E384),C384*E384)</f>
        <v>0</v>
      </c>
      <c r="I384" s="67"/>
    </row>
    <row r="385" spans="1:9" ht="18" hidden="1" customHeight="1">
      <c r="A385" s="601"/>
      <c r="B385" s="77">
        <v>5</v>
      </c>
      <c r="C385" s="62" t="s">
        <v>122</v>
      </c>
      <c r="D385" s="63">
        <f t="shared" ref="D385:D387" si="215">+ROUNDDOWN((F385/1.1),0)</f>
        <v>0</v>
      </c>
      <c r="E385" s="64"/>
      <c r="F385" s="64"/>
      <c r="G385" s="65">
        <f t="shared" ref="G385:G387" si="216">(D385*E385)</f>
        <v>0</v>
      </c>
      <c r="H385" s="66">
        <f t="shared" ref="H385:H387" si="217">+IF(D385&lt;C385,(D385*E385),C385*E385)</f>
        <v>0</v>
      </c>
      <c r="I385" s="67"/>
    </row>
    <row r="386" spans="1:9" ht="18" hidden="1" customHeight="1">
      <c r="A386" s="601"/>
      <c r="B386" s="77">
        <v>5</v>
      </c>
      <c r="C386" s="62" t="s">
        <v>122</v>
      </c>
      <c r="D386" s="63">
        <f t="shared" si="215"/>
        <v>0</v>
      </c>
      <c r="E386" s="64"/>
      <c r="F386" s="64"/>
      <c r="G386" s="65">
        <f t="shared" si="216"/>
        <v>0</v>
      </c>
      <c r="H386" s="66">
        <f t="shared" si="217"/>
        <v>0</v>
      </c>
      <c r="I386" s="67"/>
    </row>
    <row r="387" spans="1:9" ht="18" hidden="1" customHeight="1">
      <c r="A387" s="601"/>
      <c r="B387" s="77">
        <v>5</v>
      </c>
      <c r="C387" s="62" t="s">
        <v>122</v>
      </c>
      <c r="D387" s="63">
        <f t="shared" si="215"/>
        <v>0</v>
      </c>
      <c r="E387" s="64"/>
      <c r="F387" s="64"/>
      <c r="G387" s="65">
        <f t="shared" si="216"/>
        <v>0</v>
      </c>
      <c r="H387" s="66">
        <f t="shared" si="217"/>
        <v>0</v>
      </c>
      <c r="I387" s="67"/>
    </row>
    <row r="388" spans="1:9" ht="18" hidden="1" customHeight="1">
      <c r="A388" s="601"/>
      <c r="B388" s="597" t="s">
        <v>123</v>
      </c>
      <c r="C388" s="598"/>
      <c r="D388" s="598"/>
      <c r="E388" s="599"/>
      <c r="F388" s="78">
        <f>SUM(F384:F387)</f>
        <v>0</v>
      </c>
      <c r="G388" s="78">
        <f>SUM(G384:G387)</f>
        <v>0</v>
      </c>
      <c r="H388" s="69">
        <f>SUM(H384:H387)</f>
        <v>0</v>
      </c>
      <c r="I388" s="70"/>
    </row>
    <row r="389" spans="1:9" ht="18" customHeight="1" thickBot="1">
      <c r="A389" s="602"/>
      <c r="B389" s="603" t="s">
        <v>18</v>
      </c>
      <c r="C389" s="604"/>
      <c r="D389" s="604"/>
      <c r="E389" s="605"/>
      <c r="F389" s="79">
        <f>SUM(F368,F373,F378,F383,F388)</f>
        <v>0</v>
      </c>
      <c r="G389" s="187">
        <f t="shared" ref="G389" si="218">SUM(G368,G373,G378,G383,G388)</f>
        <v>0</v>
      </c>
      <c r="H389" s="186">
        <f>SUM(H368,H373,H378,H383,H388)</f>
        <v>0</v>
      </c>
      <c r="I389" s="185"/>
    </row>
    <row r="390" spans="1:9" ht="18" customHeight="1">
      <c r="A390" s="600" t="s">
        <v>250</v>
      </c>
      <c r="B390" s="55">
        <v>1</v>
      </c>
      <c r="C390" s="56" t="s">
        <v>122</v>
      </c>
      <c r="D390" s="63">
        <f>+ROUNDDOWN((F390/1.1),0)</f>
        <v>0</v>
      </c>
      <c r="E390" s="64"/>
      <c r="F390" s="64"/>
      <c r="G390" s="63">
        <f>(D390*E390)</f>
        <v>0</v>
      </c>
      <c r="H390" s="66">
        <f>+IF(D390&lt;C390,(D390*E390),C390*E390)</f>
        <v>0</v>
      </c>
      <c r="I390" s="67"/>
    </row>
    <row r="391" spans="1:9" ht="18" customHeight="1">
      <c r="A391" s="601"/>
      <c r="B391" s="61">
        <v>1</v>
      </c>
      <c r="C391" s="62" t="s">
        <v>122</v>
      </c>
      <c r="D391" s="63">
        <f t="shared" ref="D391:D393" si="219">+ROUNDDOWN((F391/1.1),0)</f>
        <v>0</v>
      </c>
      <c r="E391" s="64"/>
      <c r="F391" s="64"/>
      <c r="G391" s="65">
        <f t="shared" ref="G391:G393" si="220">(D391*E391)</f>
        <v>0</v>
      </c>
      <c r="H391" s="66">
        <f t="shared" ref="H391:H393" si="221">+IF(D391&lt;C391,(D391*E391),C391*E391)</f>
        <v>0</v>
      </c>
      <c r="I391" s="67"/>
    </row>
    <row r="392" spans="1:9" ht="18" customHeight="1">
      <c r="A392" s="601"/>
      <c r="B392" s="61">
        <v>1</v>
      </c>
      <c r="C392" s="62" t="s">
        <v>122</v>
      </c>
      <c r="D392" s="63">
        <f t="shared" si="219"/>
        <v>0</v>
      </c>
      <c r="E392" s="64"/>
      <c r="F392" s="64"/>
      <c r="G392" s="65">
        <f t="shared" si="220"/>
        <v>0</v>
      </c>
      <c r="H392" s="66">
        <f t="shared" si="221"/>
        <v>0</v>
      </c>
      <c r="I392" s="67"/>
    </row>
    <row r="393" spans="1:9" ht="18" customHeight="1">
      <c r="A393" s="601"/>
      <c r="B393" s="61">
        <v>1</v>
      </c>
      <c r="C393" s="62" t="s">
        <v>122</v>
      </c>
      <c r="D393" s="63">
        <f t="shared" si="219"/>
        <v>0</v>
      </c>
      <c r="E393" s="64"/>
      <c r="F393" s="64"/>
      <c r="G393" s="65">
        <f t="shared" si="220"/>
        <v>0</v>
      </c>
      <c r="H393" s="66">
        <f t="shared" si="221"/>
        <v>0</v>
      </c>
      <c r="I393" s="67"/>
    </row>
    <row r="394" spans="1:9" ht="18" customHeight="1">
      <c r="A394" s="601"/>
      <c r="B394" s="597" t="s">
        <v>123</v>
      </c>
      <c r="C394" s="598"/>
      <c r="D394" s="598"/>
      <c r="E394" s="599"/>
      <c r="F394" s="68">
        <f>SUM(F390:F393)</f>
        <v>0</v>
      </c>
      <c r="G394" s="68">
        <f>SUM(G390:G393)</f>
        <v>0</v>
      </c>
      <c r="H394" s="69">
        <f>SUM(H390:H393)</f>
        <v>0</v>
      </c>
      <c r="I394" s="70"/>
    </row>
    <row r="395" spans="1:9" ht="18" customHeight="1">
      <c r="A395" s="601"/>
      <c r="B395" s="77">
        <v>2</v>
      </c>
      <c r="C395" s="62" t="s">
        <v>122</v>
      </c>
      <c r="D395" s="63">
        <f>+ROUNDDOWN((F395/1.1),0)</f>
        <v>0</v>
      </c>
      <c r="E395" s="64"/>
      <c r="F395" s="64"/>
      <c r="G395" s="63">
        <f>(D395*E395)</f>
        <v>0</v>
      </c>
      <c r="H395" s="66">
        <f>+IF(D395&lt;C395,(D395*E395),C395*E395)</f>
        <v>0</v>
      </c>
      <c r="I395" s="67"/>
    </row>
    <row r="396" spans="1:9" ht="18" customHeight="1">
      <c r="A396" s="601"/>
      <c r="B396" s="77">
        <v>2</v>
      </c>
      <c r="C396" s="62" t="s">
        <v>122</v>
      </c>
      <c r="D396" s="63">
        <f t="shared" ref="D396:D398" si="222">+ROUNDDOWN((F396/1.1),0)</f>
        <v>0</v>
      </c>
      <c r="E396" s="64"/>
      <c r="F396" s="64"/>
      <c r="G396" s="65">
        <f t="shared" ref="G396:G398" si="223">(D396*E396)</f>
        <v>0</v>
      </c>
      <c r="H396" s="66">
        <f t="shared" ref="H396:H398" si="224">+IF(D396&lt;C396,(D396*E396),C396*E396)</f>
        <v>0</v>
      </c>
      <c r="I396" s="67"/>
    </row>
    <row r="397" spans="1:9" ht="18" customHeight="1">
      <c r="A397" s="601"/>
      <c r="B397" s="77">
        <v>2</v>
      </c>
      <c r="C397" s="62" t="s">
        <v>122</v>
      </c>
      <c r="D397" s="63">
        <f t="shared" si="222"/>
        <v>0</v>
      </c>
      <c r="E397" s="64"/>
      <c r="F397" s="64"/>
      <c r="G397" s="65">
        <f t="shared" si="223"/>
        <v>0</v>
      </c>
      <c r="H397" s="66">
        <f t="shared" si="224"/>
        <v>0</v>
      </c>
      <c r="I397" s="67"/>
    </row>
    <row r="398" spans="1:9" ht="18" customHeight="1">
      <c r="A398" s="601"/>
      <c r="B398" s="77">
        <v>2</v>
      </c>
      <c r="C398" s="62" t="s">
        <v>122</v>
      </c>
      <c r="D398" s="63">
        <f t="shared" si="222"/>
        <v>0</v>
      </c>
      <c r="E398" s="64"/>
      <c r="F398" s="64"/>
      <c r="G398" s="65">
        <f t="shared" si="223"/>
        <v>0</v>
      </c>
      <c r="H398" s="66">
        <f t="shared" si="224"/>
        <v>0</v>
      </c>
      <c r="I398" s="67"/>
    </row>
    <row r="399" spans="1:9" ht="18" customHeight="1">
      <c r="A399" s="601"/>
      <c r="B399" s="597" t="s">
        <v>123</v>
      </c>
      <c r="C399" s="598"/>
      <c r="D399" s="598"/>
      <c r="E399" s="599"/>
      <c r="F399" s="78">
        <f>SUM(F395:F398)</f>
        <v>0</v>
      </c>
      <c r="G399" s="78">
        <f>SUM(G395:G398)</f>
        <v>0</v>
      </c>
      <c r="H399" s="69">
        <f>SUM(H395:H398)</f>
        <v>0</v>
      </c>
      <c r="I399" s="70"/>
    </row>
    <row r="400" spans="1:9" ht="18" customHeight="1">
      <c r="A400" s="601"/>
      <c r="B400" s="77">
        <v>3</v>
      </c>
      <c r="C400" s="62" t="s">
        <v>122</v>
      </c>
      <c r="D400" s="63">
        <f>+ROUNDDOWN((F400/1.1),0)</f>
        <v>0</v>
      </c>
      <c r="E400" s="64"/>
      <c r="F400" s="64"/>
      <c r="G400" s="63">
        <f>(D400*E400)</f>
        <v>0</v>
      </c>
      <c r="H400" s="66">
        <f>+IF(D400&lt;C400,(D400*E400),C400*E400)</f>
        <v>0</v>
      </c>
      <c r="I400" s="67"/>
    </row>
    <row r="401" spans="1:9" ht="18" customHeight="1">
      <c r="A401" s="601"/>
      <c r="B401" s="77">
        <v>3</v>
      </c>
      <c r="C401" s="62" t="s">
        <v>122</v>
      </c>
      <c r="D401" s="63">
        <f t="shared" ref="D401:D403" si="225">+ROUNDDOWN((F401/1.1),0)</f>
        <v>0</v>
      </c>
      <c r="E401" s="64"/>
      <c r="F401" s="64"/>
      <c r="G401" s="65">
        <f t="shared" ref="G401:G403" si="226">(D401*E401)</f>
        <v>0</v>
      </c>
      <c r="H401" s="66">
        <f t="shared" ref="H401:H403" si="227">+IF(D401&lt;C401,(D401*E401),C401*E401)</f>
        <v>0</v>
      </c>
      <c r="I401" s="67"/>
    </row>
    <row r="402" spans="1:9" ht="18" customHeight="1">
      <c r="A402" s="601"/>
      <c r="B402" s="77">
        <v>3</v>
      </c>
      <c r="C402" s="62" t="s">
        <v>122</v>
      </c>
      <c r="D402" s="63">
        <f t="shared" si="225"/>
        <v>0</v>
      </c>
      <c r="E402" s="64"/>
      <c r="F402" s="64"/>
      <c r="G402" s="65">
        <f t="shared" si="226"/>
        <v>0</v>
      </c>
      <c r="H402" s="66">
        <f t="shared" si="227"/>
        <v>0</v>
      </c>
      <c r="I402" s="67"/>
    </row>
    <row r="403" spans="1:9" ht="18" customHeight="1">
      <c r="A403" s="601"/>
      <c r="B403" s="77">
        <v>3</v>
      </c>
      <c r="C403" s="62" t="s">
        <v>122</v>
      </c>
      <c r="D403" s="63">
        <f t="shared" si="225"/>
        <v>0</v>
      </c>
      <c r="E403" s="64"/>
      <c r="F403" s="64"/>
      <c r="G403" s="65">
        <f t="shared" si="226"/>
        <v>0</v>
      </c>
      <c r="H403" s="66">
        <f t="shared" si="227"/>
        <v>0</v>
      </c>
      <c r="I403" s="67"/>
    </row>
    <row r="404" spans="1:9" ht="18" customHeight="1">
      <c r="A404" s="601"/>
      <c r="B404" s="597" t="s">
        <v>123</v>
      </c>
      <c r="C404" s="598"/>
      <c r="D404" s="598"/>
      <c r="E404" s="599"/>
      <c r="F404" s="78">
        <f>SUM(F400:F403)</f>
        <v>0</v>
      </c>
      <c r="G404" s="78">
        <f>SUM(G400:G403)</f>
        <v>0</v>
      </c>
      <c r="H404" s="69">
        <f>SUM(H400:H403)</f>
        <v>0</v>
      </c>
      <c r="I404" s="70"/>
    </row>
    <row r="405" spans="1:9" ht="18" hidden="1" customHeight="1">
      <c r="A405" s="601"/>
      <c r="B405" s="77">
        <v>4</v>
      </c>
      <c r="C405" s="62" t="s">
        <v>122</v>
      </c>
      <c r="D405" s="63">
        <f>+ROUNDDOWN((F405/1.1),0)</f>
        <v>0</v>
      </c>
      <c r="E405" s="64"/>
      <c r="F405" s="64"/>
      <c r="G405" s="63">
        <f>(D405*E405)</f>
        <v>0</v>
      </c>
      <c r="H405" s="66">
        <f>+IF(D405&lt;C405,(D405*E405),C405*E405)</f>
        <v>0</v>
      </c>
      <c r="I405" s="67"/>
    </row>
    <row r="406" spans="1:9" ht="18" hidden="1" customHeight="1">
      <c r="A406" s="601"/>
      <c r="B406" s="77">
        <v>4</v>
      </c>
      <c r="C406" s="62" t="s">
        <v>122</v>
      </c>
      <c r="D406" s="63">
        <f t="shared" ref="D406:D408" si="228">+ROUNDDOWN((F406/1.1),0)</f>
        <v>0</v>
      </c>
      <c r="E406" s="64"/>
      <c r="F406" s="64"/>
      <c r="G406" s="65">
        <f t="shared" ref="G406:G408" si="229">(D406*E406)</f>
        <v>0</v>
      </c>
      <c r="H406" s="66">
        <f t="shared" ref="H406:H408" si="230">+IF(D406&lt;C406,(D406*E406),C406*E406)</f>
        <v>0</v>
      </c>
      <c r="I406" s="67"/>
    </row>
    <row r="407" spans="1:9" ht="18" hidden="1" customHeight="1">
      <c r="A407" s="601"/>
      <c r="B407" s="77">
        <v>4</v>
      </c>
      <c r="C407" s="62" t="s">
        <v>122</v>
      </c>
      <c r="D407" s="63">
        <f t="shared" si="228"/>
        <v>0</v>
      </c>
      <c r="E407" s="64"/>
      <c r="F407" s="64"/>
      <c r="G407" s="65">
        <f t="shared" si="229"/>
        <v>0</v>
      </c>
      <c r="H407" s="66">
        <f t="shared" si="230"/>
        <v>0</v>
      </c>
      <c r="I407" s="67"/>
    </row>
    <row r="408" spans="1:9" ht="18" hidden="1" customHeight="1">
      <c r="A408" s="601"/>
      <c r="B408" s="77">
        <v>4</v>
      </c>
      <c r="C408" s="62" t="s">
        <v>122</v>
      </c>
      <c r="D408" s="63">
        <f t="shared" si="228"/>
        <v>0</v>
      </c>
      <c r="E408" s="64"/>
      <c r="F408" s="64"/>
      <c r="G408" s="65">
        <f t="shared" si="229"/>
        <v>0</v>
      </c>
      <c r="H408" s="66">
        <f t="shared" si="230"/>
        <v>0</v>
      </c>
      <c r="I408" s="67"/>
    </row>
    <row r="409" spans="1:9" ht="18" hidden="1" customHeight="1">
      <c r="A409" s="601"/>
      <c r="B409" s="597" t="s">
        <v>123</v>
      </c>
      <c r="C409" s="598"/>
      <c r="D409" s="598"/>
      <c r="E409" s="599"/>
      <c r="F409" s="78">
        <f>SUM(F405:F408)</f>
        <v>0</v>
      </c>
      <c r="G409" s="78">
        <f>SUM(G405:G408)</f>
        <v>0</v>
      </c>
      <c r="H409" s="69">
        <f>SUM(H405:H408)</f>
        <v>0</v>
      </c>
      <c r="I409" s="70"/>
    </row>
    <row r="410" spans="1:9" ht="18" hidden="1" customHeight="1">
      <c r="A410" s="601"/>
      <c r="B410" s="77">
        <v>5</v>
      </c>
      <c r="C410" s="62" t="s">
        <v>122</v>
      </c>
      <c r="D410" s="63">
        <f>+ROUNDDOWN((F410/1.1),0)</f>
        <v>0</v>
      </c>
      <c r="E410" s="64"/>
      <c r="F410" s="64"/>
      <c r="G410" s="63">
        <f>(D410*E410)</f>
        <v>0</v>
      </c>
      <c r="H410" s="66">
        <f>+IF(D410&lt;C410,(D410*E410),C410*E410)</f>
        <v>0</v>
      </c>
      <c r="I410" s="67"/>
    </row>
    <row r="411" spans="1:9" ht="18" hidden="1" customHeight="1">
      <c r="A411" s="601"/>
      <c r="B411" s="77">
        <v>5</v>
      </c>
      <c r="C411" s="62" t="s">
        <v>122</v>
      </c>
      <c r="D411" s="63">
        <f t="shared" ref="D411:D413" si="231">+ROUNDDOWN((F411/1.1),0)</f>
        <v>0</v>
      </c>
      <c r="E411" s="64"/>
      <c r="F411" s="64"/>
      <c r="G411" s="65">
        <f t="shared" ref="G411:G413" si="232">(D411*E411)</f>
        <v>0</v>
      </c>
      <c r="H411" s="66">
        <f t="shared" ref="H411:H413" si="233">+IF(D411&lt;C411,(D411*E411),C411*E411)</f>
        <v>0</v>
      </c>
      <c r="I411" s="67"/>
    </row>
    <row r="412" spans="1:9" ht="18" hidden="1" customHeight="1">
      <c r="A412" s="601"/>
      <c r="B412" s="77">
        <v>5</v>
      </c>
      <c r="C412" s="62" t="s">
        <v>122</v>
      </c>
      <c r="D412" s="63">
        <f t="shared" si="231"/>
        <v>0</v>
      </c>
      <c r="E412" s="64"/>
      <c r="F412" s="64"/>
      <c r="G412" s="65">
        <f t="shared" si="232"/>
        <v>0</v>
      </c>
      <c r="H412" s="66">
        <f t="shared" si="233"/>
        <v>0</v>
      </c>
      <c r="I412" s="67"/>
    </row>
    <row r="413" spans="1:9" ht="18" hidden="1" customHeight="1">
      <c r="A413" s="601"/>
      <c r="B413" s="77">
        <v>5</v>
      </c>
      <c r="C413" s="62" t="s">
        <v>122</v>
      </c>
      <c r="D413" s="63">
        <f t="shared" si="231"/>
        <v>0</v>
      </c>
      <c r="E413" s="64"/>
      <c r="F413" s="64"/>
      <c r="G413" s="65">
        <f t="shared" si="232"/>
        <v>0</v>
      </c>
      <c r="H413" s="66">
        <f t="shared" si="233"/>
        <v>0</v>
      </c>
      <c r="I413" s="67"/>
    </row>
    <row r="414" spans="1:9" ht="18" hidden="1" customHeight="1">
      <c r="A414" s="601"/>
      <c r="B414" s="597" t="s">
        <v>123</v>
      </c>
      <c r="C414" s="598"/>
      <c r="D414" s="598"/>
      <c r="E414" s="599"/>
      <c r="F414" s="78">
        <f>SUM(F410:F413)</f>
        <v>0</v>
      </c>
      <c r="G414" s="78">
        <f>SUM(G410:G413)</f>
        <v>0</v>
      </c>
      <c r="H414" s="69">
        <f>SUM(H410:H413)</f>
        <v>0</v>
      </c>
      <c r="I414" s="70"/>
    </row>
    <row r="415" spans="1:9" ht="18" customHeight="1" thickBot="1">
      <c r="A415" s="602"/>
      <c r="B415" s="603" t="s">
        <v>18</v>
      </c>
      <c r="C415" s="604"/>
      <c r="D415" s="604"/>
      <c r="E415" s="605"/>
      <c r="F415" s="79">
        <f>SUM(F394,F399,F404,F409,F414)</f>
        <v>0</v>
      </c>
      <c r="G415" s="80">
        <f t="shared" ref="G415:H415" si="234">SUM(G394,G399,G404,G409,G414)</f>
        <v>0</v>
      </c>
      <c r="H415" s="184">
        <f t="shared" si="234"/>
        <v>0</v>
      </c>
      <c r="I415" s="82"/>
    </row>
    <row r="416" spans="1:9" ht="26.4" customHeight="1" thickTop="1" thickBot="1">
      <c r="A416" s="608" t="s">
        <v>128</v>
      </c>
      <c r="B416" s="608"/>
      <c r="C416" s="608"/>
      <c r="D416" s="608"/>
      <c r="E416" s="608"/>
      <c r="F416" s="609"/>
      <c r="G416" s="85">
        <f>SUM(G363,G389,G415)</f>
        <v>0</v>
      </c>
      <c r="H416" s="179">
        <f>SUM(H363,H389,H415)</f>
        <v>0</v>
      </c>
      <c r="I416" s="86"/>
    </row>
    <row r="417" spans="1:9" ht="26.4" customHeight="1" thickBot="1">
      <c r="C417"/>
      <c r="G417" s="180" t="s">
        <v>129</v>
      </c>
      <c r="H417" s="91">
        <f>+ROUNDDOWN(H416/2,0)</f>
        <v>0</v>
      </c>
    </row>
    <row r="418" spans="1:9" ht="26.4" customHeight="1">
      <c r="C418"/>
      <c r="G418" s="89"/>
      <c r="H418" s="90"/>
    </row>
    <row r="419" spans="1:9" ht="26.4" customHeight="1" thickBot="1">
      <c r="A419" s="47" t="s">
        <v>131</v>
      </c>
      <c r="C419"/>
      <c r="G419" s="89"/>
      <c r="H419" s="90"/>
    </row>
    <row r="420" spans="1:9" s="11" customFormat="1" ht="27" thickBot="1">
      <c r="A420" s="166" t="s">
        <v>112</v>
      </c>
      <c r="B420" s="167" t="s">
        <v>113</v>
      </c>
      <c r="C420" s="168" t="s">
        <v>114</v>
      </c>
      <c r="D420" s="168" t="s">
        <v>115</v>
      </c>
      <c r="E420" s="169" t="s">
        <v>116</v>
      </c>
      <c r="F420" s="168" t="s">
        <v>117</v>
      </c>
      <c r="G420" s="170" t="s">
        <v>118</v>
      </c>
      <c r="H420" s="54" t="s">
        <v>119</v>
      </c>
      <c r="I420" s="171" t="s">
        <v>120</v>
      </c>
    </row>
    <row r="421" spans="1:9" ht="18" customHeight="1">
      <c r="A421" s="600" t="s">
        <v>131</v>
      </c>
      <c r="B421" s="55">
        <v>1</v>
      </c>
      <c r="C421" s="56" t="s">
        <v>122</v>
      </c>
      <c r="D421" s="57">
        <f>+ROUNDDOWN((F421/1.1),0)</f>
        <v>0</v>
      </c>
      <c r="E421" s="58"/>
      <c r="F421" s="58"/>
      <c r="G421" s="57">
        <f>(D421*E421)</f>
        <v>0</v>
      </c>
      <c r="H421" s="59">
        <f>+IF(D421&lt;C421,(D421*E421),C421*E421)</f>
        <v>0</v>
      </c>
      <c r="I421" s="60"/>
    </row>
    <row r="422" spans="1:9" ht="18" customHeight="1">
      <c r="A422" s="601"/>
      <c r="B422" s="61">
        <v>1</v>
      </c>
      <c r="C422" s="62" t="s">
        <v>122</v>
      </c>
      <c r="D422" s="63">
        <f t="shared" ref="D422:D424" si="235">+ROUNDDOWN((F422/1.1),0)</f>
        <v>0</v>
      </c>
      <c r="E422" s="64"/>
      <c r="F422" s="64"/>
      <c r="G422" s="65">
        <f t="shared" ref="G422:G424" si="236">(D422*E422)</f>
        <v>0</v>
      </c>
      <c r="H422" s="66">
        <f t="shared" ref="H422:H424" si="237">+IF(D422&lt;C422,(D422*E422),C422*E422)</f>
        <v>0</v>
      </c>
      <c r="I422" s="67"/>
    </row>
    <row r="423" spans="1:9" ht="18" customHeight="1">
      <c r="A423" s="601"/>
      <c r="B423" s="61">
        <v>1</v>
      </c>
      <c r="C423" s="62" t="s">
        <v>122</v>
      </c>
      <c r="D423" s="63">
        <f t="shared" si="235"/>
        <v>0</v>
      </c>
      <c r="E423" s="64"/>
      <c r="F423" s="64"/>
      <c r="G423" s="65">
        <f t="shared" si="236"/>
        <v>0</v>
      </c>
      <c r="H423" s="66">
        <f t="shared" si="237"/>
        <v>0</v>
      </c>
      <c r="I423" s="67"/>
    </row>
    <row r="424" spans="1:9" ht="18" customHeight="1">
      <c r="A424" s="601"/>
      <c r="B424" s="61">
        <v>1</v>
      </c>
      <c r="C424" s="62" t="s">
        <v>122</v>
      </c>
      <c r="D424" s="63">
        <f t="shared" si="235"/>
        <v>0</v>
      </c>
      <c r="E424" s="64"/>
      <c r="F424" s="64"/>
      <c r="G424" s="65">
        <f t="shared" si="236"/>
        <v>0</v>
      </c>
      <c r="H424" s="66">
        <f t="shared" si="237"/>
        <v>0</v>
      </c>
      <c r="I424" s="67"/>
    </row>
    <row r="425" spans="1:9" ht="18" customHeight="1">
      <c r="A425" s="601"/>
      <c r="B425" s="597" t="s">
        <v>123</v>
      </c>
      <c r="C425" s="598"/>
      <c r="D425" s="598"/>
      <c r="E425" s="599"/>
      <c r="F425" s="68">
        <f>SUM(F421:F424)</f>
        <v>0</v>
      </c>
      <c r="G425" s="68">
        <f>SUM(G421:G424)</f>
        <v>0</v>
      </c>
      <c r="H425" s="69">
        <f>SUM(H421:H424)</f>
        <v>0</v>
      </c>
      <c r="I425" s="70"/>
    </row>
    <row r="426" spans="1:9" ht="18" customHeight="1">
      <c r="A426" s="601"/>
      <c r="B426" s="77">
        <v>2</v>
      </c>
      <c r="C426" s="62" t="s">
        <v>122</v>
      </c>
      <c r="D426" s="63">
        <f>+ROUNDDOWN((F426/1.1),0)</f>
        <v>0</v>
      </c>
      <c r="E426" s="64"/>
      <c r="F426" s="64"/>
      <c r="G426" s="63">
        <f>(D426*E426)</f>
        <v>0</v>
      </c>
      <c r="H426" s="66">
        <f>+IF(D426&lt;C426,(D426*E426),C426*E426)</f>
        <v>0</v>
      </c>
      <c r="I426" s="67"/>
    </row>
    <row r="427" spans="1:9" ht="18" customHeight="1">
      <c r="A427" s="601"/>
      <c r="B427" s="77">
        <v>2</v>
      </c>
      <c r="C427" s="62" t="s">
        <v>122</v>
      </c>
      <c r="D427" s="63">
        <f t="shared" ref="D427:D429" si="238">+ROUNDDOWN((F427/1.1),0)</f>
        <v>0</v>
      </c>
      <c r="E427" s="64"/>
      <c r="F427" s="64"/>
      <c r="G427" s="65">
        <f t="shared" ref="G427:G429" si="239">(D427*E427)</f>
        <v>0</v>
      </c>
      <c r="H427" s="66">
        <f t="shared" ref="H427:H429" si="240">+IF(D427&lt;C427,(D427*E427),C427*E427)</f>
        <v>0</v>
      </c>
      <c r="I427" s="67"/>
    </row>
    <row r="428" spans="1:9" ht="18" customHeight="1">
      <c r="A428" s="601"/>
      <c r="B428" s="77">
        <v>2</v>
      </c>
      <c r="C428" s="62" t="s">
        <v>122</v>
      </c>
      <c r="D428" s="63">
        <f t="shared" si="238"/>
        <v>0</v>
      </c>
      <c r="E428" s="64"/>
      <c r="F428" s="64"/>
      <c r="G428" s="65">
        <f t="shared" si="239"/>
        <v>0</v>
      </c>
      <c r="H428" s="66">
        <f t="shared" si="240"/>
        <v>0</v>
      </c>
      <c r="I428" s="67"/>
    </row>
    <row r="429" spans="1:9" ht="18" customHeight="1">
      <c r="A429" s="601"/>
      <c r="B429" s="77">
        <v>2</v>
      </c>
      <c r="C429" s="62" t="s">
        <v>122</v>
      </c>
      <c r="D429" s="63">
        <f t="shared" si="238"/>
        <v>0</v>
      </c>
      <c r="E429" s="64"/>
      <c r="F429" s="64"/>
      <c r="G429" s="65">
        <f t="shared" si="239"/>
        <v>0</v>
      </c>
      <c r="H429" s="66">
        <f t="shared" si="240"/>
        <v>0</v>
      </c>
      <c r="I429" s="67"/>
    </row>
    <row r="430" spans="1:9" ht="18" customHeight="1">
      <c r="A430" s="601"/>
      <c r="B430" s="597" t="s">
        <v>123</v>
      </c>
      <c r="C430" s="598"/>
      <c r="D430" s="598"/>
      <c r="E430" s="599"/>
      <c r="F430" s="78">
        <f>SUM(F426:F429)</f>
        <v>0</v>
      </c>
      <c r="G430" s="78">
        <f>SUM(G426:G429)</f>
        <v>0</v>
      </c>
      <c r="H430" s="69">
        <f>SUM(H426:H429)</f>
        <v>0</v>
      </c>
      <c r="I430" s="70"/>
    </row>
    <row r="431" spans="1:9" ht="18" customHeight="1">
      <c r="A431" s="601"/>
      <c r="B431" s="77">
        <v>3</v>
      </c>
      <c r="C431" s="62" t="s">
        <v>122</v>
      </c>
      <c r="D431" s="63">
        <f>+ROUNDDOWN((F431/1.1),0)</f>
        <v>0</v>
      </c>
      <c r="E431" s="64"/>
      <c r="F431" s="64"/>
      <c r="G431" s="63">
        <f>(D431*E431)</f>
        <v>0</v>
      </c>
      <c r="H431" s="66">
        <f>+IF(D431&lt;C431,(D431*E431),C431*E431)</f>
        <v>0</v>
      </c>
      <c r="I431" s="67"/>
    </row>
    <row r="432" spans="1:9" ht="18" customHeight="1">
      <c r="A432" s="601"/>
      <c r="B432" s="77">
        <v>3</v>
      </c>
      <c r="C432" s="62" t="s">
        <v>122</v>
      </c>
      <c r="D432" s="63">
        <f t="shared" ref="D432:D434" si="241">+ROUNDDOWN((F432/1.1),0)</f>
        <v>0</v>
      </c>
      <c r="E432" s="64"/>
      <c r="F432" s="64"/>
      <c r="G432" s="65">
        <f t="shared" ref="G432:G434" si="242">(D432*E432)</f>
        <v>0</v>
      </c>
      <c r="H432" s="66">
        <f t="shared" ref="H432:H434" si="243">+IF(D432&lt;C432,(D432*E432),C432*E432)</f>
        <v>0</v>
      </c>
      <c r="I432" s="67"/>
    </row>
    <row r="433" spans="1:9" ht="18" customHeight="1">
      <c r="A433" s="601"/>
      <c r="B433" s="77">
        <v>3</v>
      </c>
      <c r="C433" s="62" t="s">
        <v>122</v>
      </c>
      <c r="D433" s="63">
        <f t="shared" si="241"/>
        <v>0</v>
      </c>
      <c r="E433" s="64"/>
      <c r="F433" s="64"/>
      <c r="G433" s="65">
        <f t="shared" si="242"/>
        <v>0</v>
      </c>
      <c r="H433" s="66">
        <f t="shared" si="243"/>
        <v>0</v>
      </c>
      <c r="I433" s="67"/>
    </row>
    <row r="434" spans="1:9" ht="18" customHeight="1">
      <c r="A434" s="601"/>
      <c r="B434" s="77">
        <v>3</v>
      </c>
      <c r="C434" s="62" t="s">
        <v>122</v>
      </c>
      <c r="D434" s="63">
        <f t="shared" si="241"/>
        <v>0</v>
      </c>
      <c r="E434" s="64"/>
      <c r="F434" s="64"/>
      <c r="G434" s="65">
        <f t="shared" si="242"/>
        <v>0</v>
      </c>
      <c r="H434" s="66">
        <f t="shared" si="243"/>
        <v>0</v>
      </c>
      <c r="I434" s="67"/>
    </row>
    <row r="435" spans="1:9" ht="18" customHeight="1">
      <c r="A435" s="601"/>
      <c r="B435" s="597" t="s">
        <v>123</v>
      </c>
      <c r="C435" s="598"/>
      <c r="D435" s="598"/>
      <c r="E435" s="599"/>
      <c r="F435" s="78">
        <f>SUM(F431:F434)</f>
        <v>0</v>
      </c>
      <c r="G435" s="78">
        <f>SUM(G431:G434)</f>
        <v>0</v>
      </c>
      <c r="H435" s="69">
        <f>SUM(H431:H434)</f>
        <v>0</v>
      </c>
      <c r="I435" s="70"/>
    </row>
    <row r="436" spans="1:9" ht="18" hidden="1" customHeight="1">
      <c r="A436" s="601"/>
      <c r="B436" s="77">
        <v>4</v>
      </c>
      <c r="C436" s="62" t="s">
        <v>122</v>
      </c>
      <c r="D436" s="63">
        <f>+ROUNDDOWN((F436/1.1),0)</f>
        <v>0</v>
      </c>
      <c r="E436" s="64"/>
      <c r="F436" s="64"/>
      <c r="G436" s="63">
        <f>(D436*E436)</f>
        <v>0</v>
      </c>
      <c r="H436" s="66">
        <f>+IF(D436&lt;C436,(D436*E436),C436*E436)</f>
        <v>0</v>
      </c>
      <c r="I436" s="67"/>
    </row>
    <row r="437" spans="1:9" ht="18" hidden="1" customHeight="1">
      <c r="A437" s="601"/>
      <c r="B437" s="77">
        <v>4</v>
      </c>
      <c r="C437" s="62" t="s">
        <v>122</v>
      </c>
      <c r="D437" s="63">
        <f t="shared" ref="D437:D439" si="244">+ROUNDDOWN((F437/1.1),0)</f>
        <v>0</v>
      </c>
      <c r="E437" s="64"/>
      <c r="F437" s="64"/>
      <c r="G437" s="65">
        <f t="shared" ref="G437:G439" si="245">(D437*E437)</f>
        <v>0</v>
      </c>
      <c r="H437" s="66">
        <f t="shared" ref="H437:H439" si="246">+IF(D437&lt;C437,(D437*E437),C437*E437)</f>
        <v>0</v>
      </c>
      <c r="I437" s="67"/>
    </row>
    <row r="438" spans="1:9" ht="18" hidden="1" customHeight="1">
      <c r="A438" s="601"/>
      <c r="B438" s="77">
        <v>4</v>
      </c>
      <c r="C438" s="62" t="s">
        <v>122</v>
      </c>
      <c r="D438" s="63">
        <f t="shared" si="244"/>
        <v>0</v>
      </c>
      <c r="E438" s="64"/>
      <c r="F438" s="64"/>
      <c r="G438" s="65">
        <f t="shared" si="245"/>
        <v>0</v>
      </c>
      <c r="H438" s="66">
        <f t="shared" si="246"/>
        <v>0</v>
      </c>
      <c r="I438" s="67"/>
    </row>
    <row r="439" spans="1:9" ht="18" hidden="1" customHeight="1">
      <c r="A439" s="601"/>
      <c r="B439" s="77">
        <v>4</v>
      </c>
      <c r="C439" s="62" t="s">
        <v>122</v>
      </c>
      <c r="D439" s="63">
        <f t="shared" si="244"/>
        <v>0</v>
      </c>
      <c r="E439" s="64"/>
      <c r="F439" s="64"/>
      <c r="G439" s="65">
        <f t="shared" si="245"/>
        <v>0</v>
      </c>
      <c r="H439" s="66">
        <f t="shared" si="246"/>
        <v>0</v>
      </c>
      <c r="I439" s="67"/>
    </row>
    <row r="440" spans="1:9" ht="18" hidden="1" customHeight="1">
      <c r="A440" s="601"/>
      <c r="B440" s="597" t="s">
        <v>123</v>
      </c>
      <c r="C440" s="598"/>
      <c r="D440" s="598"/>
      <c r="E440" s="599"/>
      <c r="F440" s="78">
        <f>SUM(F436:F439)</f>
        <v>0</v>
      </c>
      <c r="G440" s="78">
        <f>SUM(G436:G439)</f>
        <v>0</v>
      </c>
      <c r="H440" s="69">
        <f>SUM(H436:H439)</f>
        <v>0</v>
      </c>
      <c r="I440" s="70"/>
    </row>
    <row r="441" spans="1:9" ht="18" hidden="1" customHeight="1">
      <c r="A441" s="601"/>
      <c r="B441" s="77">
        <v>5</v>
      </c>
      <c r="C441" s="62" t="s">
        <v>122</v>
      </c>
      <c r="D441" s="63">
        <f>+ROUNDDOWN((F441/1.1),0)</f>
        <v>0</v>
      </c>
      <c r="E441" s="64"/>
      <c r="F441" s="64"/>
      <c r="G441" s="63">
        <f>(D441*E441)</f>
        <v>0</v>
      </c>
      <c r="H441" s="66">
        <f>+IF(D441&lt;C441,(D441*E441),C441*E441)</f>
        <v>0</v>
      </c>
      <c r="I441" s="67"/>
    </row>
    <row r="442" spans="1:9" ht="18" hidden="1" customHeight="1">
      <c r="A442" s="601"/>
      <c r="B442" s="77">
        <v>5</v>
      </c>
      <c r="C442" s="62" t="s">
        <v>122</v>
      </c>
      <c r="D442" s="63">
        <f t="shared" ref="D442:D444" si="247">+ROUNDDOWN((F442/1.1),0)</f>
        <v>0</v>
      </c>
      <c r="E442" s="64"/>
      <c r="F442" s="64"/>
      <c r="G442" s="65">
        <f t="shared" ref="G442:G444" si="248">(D442*E442)</f>
        <v>0</v>
      </c>
      <c r="H442" s="66">
        <f t="shared" ref="H442:H444" si="249">+IF(D442&lt;C442,(D442*E442),C442*E442)</f>
        <v>0</v>
      </c>
      <c r="I442" s="67"/>
    </row>
    <row r="443" spans="1:9" ht="18" hidden="1" customHeight="1">
      <c r="A443" s="601"/>
      <c r="B443" s="77">
        <v>5</v>
      </c>
      <c r="C443" s="62" t="s">
        <v>122</v>
      </c>
      <c r="D443" s="63">
        <f t="shared" si="247"/>
        <v>0</v>
      </c>
      <c r="E443" s="64"/>
      <c r="F443" s="64"/>
      <c r="G443" s="65">
        <f t="shared" si="248"/>
        <v>0</v>
      </c>
      <c r="H443" s="66">
        <f t="shared" si="249"/>
        <v>0</v>
      </c>
      <c r="I443" s="67"/>
    </row>
    <row r="444" spans="1:9" ht="18" hidden="1" customHeight="1">
      <c r="A444" s="601"/>
      <c r="B444" s="77">
        <v>5</v>
      </c>
      <c r="C444" s="62" t="s">
        <v>122</v>
      </c>
      <c r="D444" s="63">
        <f t="shared" si="247"/>
        <v>0</v>
      </c>
      <c r="E444" s="64"/>
      <c r="F444" s="64"/>
      <c r="G444" s="65">
        <f t="shared" si="248"/>
        <v>0</v>
      </c>
      <c r="H444" s="66">
        <f t="shared" si="249"/>
        <v>0</v>
      </c>
      <c r="I444" s="67"/>
    </row>
    <row r="445" spans="1:9" ht="18" hidden="1" customHeight="1">
      <c r="A445" s="601"/>
      <c r="B445" s="597" t="s">
        <v>123</v>
      </c>
      <c r="C445" s="598"/>
      <c r="D445" s="598"/>
      <c r="E445" s="599"/>
      <c r="F445" s="78">
        <f>SUM(F441:F444)</f>
        <v>0</v>
      </c>
      <c r="G445" s="78">
        <f>SUM(G441:G444)</f>
        <v>0</v>
      </c>
      <c r="H445" s="69">
        <f>SUM(H441:H444)</f>
        <v>0</v>
      </c>
      <c r="I445" s="70"/>
    </row>
    <row r="446" spans="1:9" ht="18" customHeight="1" thickBot="1">
      <c r="A446" s="602"/>
      <c r="B446" s="603" t="s">
        <v>18</v>
      </c>
      <c r="C446" s="604"/>
      <c r="D446" s="604"/>
      <c r="E446" s="605"/>
      <c r="F446" s="79">
        <f>SUM(F425,F430,F435,F440,F445)</f>
        <v>0</v>
      </c>
      <c r="G446" s="187">
        <f t="shared" ref="G446" si="250">SUM(G425,G430,G435,G440,G445)</f>
        <v>0</v>
      </c>
      <c r="H446" s="186">
        <f>SUM(H425,H430,H435,H440,H445)</f>
        <v>0</v>
      </c>
      <c r="I446" s="185"/>
    </row>
    <row r="447" spans="1:9" ht="26.4" customHeight="1" thickBot="1">
      <c r="A447" s="606" t="s">
        <v>128</v>
      </c>
      <c r="B447" s="606"/>
      <c r="C447" s="606"/>
      <c r="D447" s="606"/>
      <c r="E447" s="606"/>
      <c r="F447" s="607"/>
      <c r="G447" s="93">
        <f>+G446</f>
        <v>0</v>
      </c>
      <c r="H447" s="91">
        <f>+H446</f>
        <v>0</v>
      </c>
      <c r="I447" s="86"/>
    </row>
    <row r="448" spans="1:9" ht="26.4" customHeight="1" thickBot="1">
      <c r="C448"/>
      <c r="G448" s="180" t="s">
        <v>129</v>
      </c>
      <c r="H448" s="91">
        <f>+ROUNDDOWN(H447/2,0)</f>
        <v>0</v>
      </c>
    </row>
    <row r="449" spans="3:8" ht="26.4" customHeight="1">
      <c r="C449"/>
      <c r="G449" s="89"/>
      <c r="H449" s="90"/>
    </row>
    <row r="450" spans="3:8" ht="13.8" thickBot="1"/>
    <row r="451" spans="3:8" ht="34.200000000000003" customHeight="1">
      <c r="F451" s="610" t="s">
        <v>132</v>
      </c>
      <c r="G451" s="94" t="s">
        <v>118</v>
      </c>
      <c r="H451" s="94" t="s">
        <v>252</v>
      </c>
    </row>
    <row r="452" spans="3:8" ht="28.95" customHeight="1" thickBot="1">
      <c r="F452" s="611"/>
      <c r="G452" s="95">
        <f>SUM(H136,H271,H302,H333,H416,H447)</f>
        <v>0</v>
      </c>
      <c r="H452" s="95">
        <f>IF((INT(H137+H272+H303+H334+H417+H448))&lt;4500000,(INT(H137+H272+H303+H334+H417+H448)),4500000)</f>
        <v>0</v>
      </c>
    </row>
  </sheetData>
  <mergeCells count="116">
    <mergeCell ref="H1:I1"/>
    <mergeCell ref="H2:I2"/>
    <mergeCell ref="A6:A31"/>
    <mergeCell ref="B10:E10"/>
    <mergeCell ref="B15:E15"/>
    <mergeCell ref="B20:E20"/>
    <mergeCell ref="B31:E31"/>
    <mergeCell ref="B135:E135"/>
    <mergeCell ref="B134:E134"/>
    <mergeCell ref="A32:A57"/>
    <mergeCell ref="B36:E36"/>
    <mergeCell ref="B41:E41"/>
    <mergeCell ref="B46:E46"/>
    <mergeCell ref="B57:E57"/>
    <mergeCell ref="A58:A83"/>
    <mergeCell ref="B72:E72"/>
    <mergeCell ref="B83:E83"/>
    <mergeCell ref="B269:E269"/>
    <mergeCell ref="A167:A192"/>
    <mergeCell ref="B171:E171"/>
    <mergeCell ref="B176:E176"/>
    <mergeCell ref="B181:E181"/>
    <mergeCell ref="B192:E192"/>
    <mergeCell ref="A193:A218"/>
    <mergeCell ref="B197:E197"/>
    <mergeCell ref="B202:E202"/>
    <mergeCell ref="B207:E207"/>
    <mergeCell ref="B218:E218"/>
    <mergeCell ref="A307:A332"/>
    <mergeCell ref="B311:E311"/>
    <mergeCell ref="B316:E316"/>
    <mergeCell ref="B321:E321"/>
    <mergeCell ref="B332:E332"/>
    <mergeCell ref="A333:F333"/>
    <mergeCell ref="A302:F302"/>
    <mergeCell ref="B362:E362"/>
    <mergeCell ref="A271:F271"/>
    <mergeCell ref="A276:A301"/>
    <mergeCell ref="B280:E280"/>
    <mergeCell ref="B285:E285"/>
    <mergeCell ref="B290:E290"/>
    <mergeCell ref="B301:E301"/>
    <mergeCell ref="A338:A363"/>
    <mergeCell ref="B342:E342"/>
    <mergeCell ref="B347:E347"/>
    <mergeCell ref="B352:E352"/>
    <mergeCell ref="B363:E363"/>
    <mergeCell ref="B295:E295"/>
    <mergeCell ref="B300:E300"/>
    <mergeCell ref="B326:E326"/>
    <mergeCell ref="B331:E331"/>
    <mergeCell ref="B357:E357"/>
    <mergeCell ref="A364:A389"/>
    <mergeCell ref="B368:E368"/>
    <mergeCell ref="B373:E373"/>
    <mergeCell ref="B378:E378"/>
    <mergeCell ref="B389:E389"/>
    <mergeCell ref="A421:A446"/>
    <mergeCell ref="B425:E425"/>
    <mergeCell ref="B430:E430"/>
    <mergeCell ref="B435:E435"/>
    <mergeCell ref="B446:E446"/>
    <mergeCell ref="B383:E383"/>
    <mergeCell ref="B388:E388"/>
    <mergeCell ref="B409:E409"/>
    <mergeCell ref="B414:E414"/>
    <mergeCell ref="B440:E440"/>
    <mergeCell ref="B445:E445"/>
    <mergeCell ref="A447:F447"/>
    <mergeCell ref="A390:A415"/>
    <mergeCell ref="B394:E394"/>
    <mergeCell ref="B399:E399"/>
    <mergeCell ref="B404:E404"/>
    <mergeCell ref="B415:E415"/>
    <mergeCell ref="A416:F416"/>
    <mergeCell ref="F451:F452"/>
    <mergeCell ref="B25:E25"/>
    <mergeCell ref="B30:E30"/>
    <mergeCell ref="B51:E51"/>
    <mergeCell ref="B56:E56"/>
    <mergeCell ref="B77:E77"/>
    <mergeCell ref="B82:E82"/>
    <mergeCell ref="B103:E103"/>
    <mergeCell ref="B108:E108"/>
    <mergeCell ref="B129:E129"/>
    <mergeCell ref="A136:F136"/>
    <mergeCell ref="F137:G137"/>
    <mergeCell ref="A141:A166"/>
    <mergeCell ref="B145:E145"/>
    <mergeCell ref="B150:E150"/>
    <mergeCell ref="B155:E155"/>
    <mergeCell ref="B166:E166"/>
    <mergeCell ref="B160:E160"/>
    <mergeCell ref="B165:E165"/>
    <mergeCell ref="A84:A109"/>
    <mergeCell ref="B98:E98"/>
    <mergeCell ref="B109:E109"/>
    <mergeCell ref="A110:A135"/>
    <mergeCell ref="B124:E124"/>
    <mergeCell ref="B249:E249"/>
    <mergeCell ref="B254:E254"/>
    <mergeCell ref="B186:E186"/>
    <mergeCell ref="B191:E191"/>
    <mergeCell ref="B212:E212"/>
    <mergeCell ref="B217:E217"/>
    <mergeCell ref="B238:E238"/>
    <mergeCell ref="B243:E243"/>
    <mergeCell ref="A219:A244"/>
    <mergeCell ref="B223:E223"/>
    <mergeCell ref="B228:E228"/>
    <mergeCell ref="B233:E233"/>
    <mergeCell ref="B244:E244"/>
    <mergeCell ref="A245:A270"/>
    <mergeCell ref="B259:E259"/>
    <mergeCell ref="B270:E270"/>
    <mergeCell ref="B264:E264"/>
  </mergeCells>
  <phoneticPr fontId="2"/>
  <dataValidations count="1">
    <dataValidation type="list" allowBlank="1" showInputMessage="1" showErrorMessage="1" sqref="C84:C87 C89:C92 C94:C97 C99:C102 C104:C107" xr:uid="{3A668981-DE22-4C9C-AD66-10A0789EE813}">
      <formula1>"7875,6900"</formula1>
    </dataValidation>
  </dataValidations>
  <printOptions horizontalCentered="1"/>
  <pageMargins left="0.78740157480314965" right="0.51181102362204722" top="0.74803149606299213" bottom="0.55118110236220474" header="0.31496062992125984" footer="0.31496062992125984"/>
  <pageSetup paperSize="9" scale="44" fitToHeight="3" orientation="portrait" r:id="rId1"/>
  <rowBreaks count="3" manualBreakCount="3">
    <brk id="138" max="8" man="1"/>
    <brk id="273" max="8" man="1"/>
    <brk id="418" max="8"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7C4B0-F6D8-4F51-8AC7-BD38D0EA9C3E}">
  <dimension ref="A1:E24"/>
  <sheetViews>
    <sheetView view="pageBreakPreview" topLeftCell="A13" zoomScaleNormal="115" zoomScaleSheetLayoutView="100" workbookViewId="0">
      <selection activeCell="B30" sqref="B30"/>
    </sheetView>
  </sheetViews>
  <sheetFormatPr defaultRowHeight="13.2"/>
  <cols>
    <col min="1" max="1" width="40" customWidth="1"/>
    <col min="2" max="2" width="17.88671875" style="291" customWidth="1"/>
    <col min="3" max="3" width="5.5546875" bestFit="1" customWidth="1"/>
    <col min="4" max="4" width="20.44140625" style="291" customWidth="1"/>
    <col min="5" max="5" width="3.5546875" bestFit="1" customWidth="1"/>
  </cols>
  <sheetData>
    <row r="1" spans="1:5">
      <c r="A1" s="290" t="s">
        <v>385</v>
      </c>
    </row>
    <row r="2" spans="1:5">
      <c r="A2" s="634" t="s">
        <v>386</v>
      </c>
      <c r="B2" s="634"/>
      <c r="C2" s="634"/>
      <c r="D2" s="634"/>
      <c r="E2" s="634"/>
    </row>
    <row r="3" spans="1:5">
      <c r="A3" s="292" t="s">
        <v>387</v>
      </c>
    </row>
    <row r="4" spans="1:5">
      <c r="A4" s="635" t="s">
        <v>388</v>
      </c>
      <c r="B4" s="636"/>
      <c r="C4" s="637"/>
      <c r="D4" s="632" t="s">
        <v>389</v>
      </c>
      <c r="E4" s="633"/>
    </row>
    <row r="5" spans="1:5" ht="28.2" customHeight="1">
      <c r="A5" s="625" t="s">
        <v>390</v>
      </c>
      <c r="B5" s="626"/>
      <c r="C5" s="627"/>
      <c r="D5" s="293">
        <f>+B20</f>
        <v>0</v>
      </c>
      <c r="E5" s="294" t="s">
        <v>391</v>
      </c>
    </row>
    <row r="6" spans="1:5" ht="28.2" customHeight="1">
      <c r="A6" s="625" t="s">
        <v>392</v>
      </c>
      <c r="B6" s="626"/>
      <c r="C6" s="627"/>
      <c r="D6" s="293">
        <f>+D8-D5</f>
        <v>0</v>
      </c>
      <c r="E6" s="294" t="s">
        <v>391</v>
      </c>
    </row>
    <row r="7" spans="1:5" ht="28.2" customHeight="1">
      <c r="A7" s="625" t="s">
        <v>393</v>
      </c>
      <c r="B7" s="626"/>
      <c r="C7" s="627"/>
      <c r="D7" s="293"/>
      <c r="E7" s="294" t="s">
        <v>391</v>
      </c>
    </row>
    <row r="8" spans="1:5">
      <c r="A8" s="625" t="s">
        <v>394</v>
      </c>
      <c r="B8" s="626"/>
      <c r="C8" s="627"/>
      <c r="D8" s="293">
        <f>+D19</f>
        <v>0</v>
      </c>
      <c r="E8" s="294" t="s">
        <v>391</v>
      </c>
    </row>
    <row r="9" spans="1:5">
      <c r="A9" s="628" t="s">
        <v>395</v>
      </c>
      <c r="B9" s="629"/>
      <c r="C9" s="630"/>
      <c r="D9" s="295"/>
      <c r="E9" s="296"/>
    </row>
    <row r="10" spans="1:5">
      <c r="A10" s="297"/>
    </row>
    <row r="11" spans="1:5">
      <c r="A11" s="292" t="s">
        <v>396</v>
      </c>
    </row>
    <row r="12" spans="1:5" ht="24.6" customHeight="1">
      <c r="A12" s="298" t="s">
        <v>397</v>
      </c>
      <c r="B12" s="631" t="s">
        <v>406</v>
      </c>
      <c r="C12" s="631"/>
      <c r="D12" s="632" t="s">
        <v>398</v>
      </c>
      <c r="E12" s="633"/>
    </row>
    <row r="13" spans="1:5" ht="31.8" customHeight="1">
      <c r="A13" s="299" t="s">
        <v>111</v>
      </c>
      <c r="B13" s="300">
        <f>+'⑥　積算内訳一覧(別紙4関連）'!H137</f>
        <v>0</v>
      </c>
      <c r="C13" s="301" t="s">
        <v>391</v>
      </c>
      <c r="D13" s="302">
        <f>+'⑥　積算内訳一覧(別紙4関連）'!H136</f>
        <v>0</v>
      </c>
      <c r="E13" s="303" t="s">
        <v>391</v>
      </c>
    </row>
    <row r="14" spans="1:5" ht="31.8" customHeight="1">
      <c r="A14" s="299" t="s">
        <v>239</v>
      </c>
      <c r="B14" s="300">
        <f>+'⑥　積算内訳一覧(別紙4関連）'!H272</f>
        <v>0</v>
      </c>
      <c r="C14" s="301" t="s">
        <v>391</v>
      </c>
      <c r="D14" s="302">
        <f>+'⑥　積算内訳一覧(別紙4関連）'!H271</f>
        <v>0</v>
      </c>
      <c r="E14" s="303" t="s">
        <v>391</v>
      </c>
    </row>
    <row r="15" spans="1:5" ht="31.8" customHeight="1">
      <c r="A15" s="299" t="s">
        <v>399</v>
      </c>
      <c r="B15" s="300">
        <f>+'⑥　積算内訳一覧(別紙4関連）'!H303</f>
        <v>0</v>
      </c>
      <c r="C15" s="301" t="s">
        <v>391</v>
      </c>
      <c r="D15" s="302">
        <f>+'⑥　積算内訳一覧(別紙4関連）'!H302</f>
        <v>0</v>
      </c>
      <c r="E15" s="303" t="s">
        <v>391</v>
      </c>
    </row>
    <row r="16" spans="1:5" ht="31.8" customHeight="1">
      <c r="A16" s="299" t="s">
        <v>400</v>
      </c>
      <c r="B16" s="300">
        <f>+'⑥　積算内訳一覧(別紙4関連）'!H334</f>
        <v>0</v>
      </c>
      <c r="C16" s="301" t="s">
        <v>391</v>
      </c>
      <c r="D16" s="302">
        <f>+'⑥　積算内訳一覧(別紙4関連）'!H333</f>
        <v>0</v>
      </c>
      <c r="E16" s="303" t="s">
        <v>391</v>
      </c>
    </row>
    <row r="17" spans="1:5" ht="31.8" customHeight="1">
      <c r="A17" s="299" t="s">
        <v>401</v>
      </c>
      <c r="B17" s="300">
        <f>+'⑥　積算内訳一覧(別紙4関連）'!H417</f>
        <v>0</v>
      </c>
      <c r="C17" s="301" t="s">
        <v>391</v>
      </c>
      <c r="D17" s="302">
        <f>+'⑥　積算内訳一覧(別紙4関連）'!H416</f>
        <v>0</v>
      </c>
      <c r="E17" s="303" t="s">
        <v>391</v>
      </c>
    </row>
    <row r="18" spans="1:5" ht="31.8" customHeight="1">
      <c r="A18" s="299" t="s">
        <v>402</v>
      </c>
      <c r="B18" s="300">
        <f>+'⑥　積算内訳一覧(別紙4関連）'!H448</f>
        <v>0</v>
      </c>
      <c r="C18" s="301" t="s">
        <v>391</v>
      </c>
      <c r="D18" s="302">
        <f>+'⑥　積算内訳一覧(別紙4関連）'!H447</f>
        <v>0</v>
      </c>
      <c r="E18" s="303" t="s">
        <v>391</v>
      </c>
    </row>
    <row r="19" spans="1:5" ht="31.8" customHeight="1">
      <c r="A19" s="304" t="s">
        <v>403</v>
      </c>
      <c r="B19" s="305">
        <f>SUM(B13:B18)</f>
        <v>0</v>
      </c>
      <c r="C19" s="306" t="s">
        <v>391</v>
      </c>
      <c r="D19" s="307">
        <f>SUM(D13:D18)</f>
        <v>0</v>
      </c>
      <c r="E19" s="308" t="s">
        <v>391</v>
      </c>
    </row>
    <row r="20" spans="1:5" ht="31.8" customHeight="1">
      <c r="A20" s="309" t="s">
        <v>404</v>
      </c>
      <c r="B20" s="310">
        <f>+'⑥　積算内訳一覧(別紙4関連）'!H452</f>
        <v>0</v>
      </c>
      <c r="C20" s="311" t="s">
        <v>391</v>
      </c>
      <c r="D20" s="312"/>
      <c r="E20" s="313"/>
    </row>
    <row r="21" spans="1:5">
      <c r="A21" s="297"/>
    </row>
    <row r="22" spans="1:5">
      <c r="A22" s="297"/>
    </row>
    <row r="24" spans="1:5">
      <c r="A24" s="314"/>
    </row>
  </sheetData>
  <mergeCells count="10">
    <mergeCell ref="A8:C8"/>
    <mergeCell ref="A9:C9"/>
    <mergeCell ref="B12:C12"/>
    <mergeCell ref="D12:E12"/>
    <mergeCell ref="A2:E2"/>
    <mergeCell ref="A4:C4"/>
    <mergeCell ref="D4:E4"/>
    <mergeCell ref="A5:C5"/>
    <mergeCell ref="A6:C6"/>
    <mergeCell ref="A7:C7"/>
  </mergeCells>
  <phoneticPr fontId="2"/>
  <pageMargins left="0.9055118110236221" right="0.5118110236220472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AC5B0-39F4-45F2-8C4B-C3FFDDA6826B}">
  <sheetPr codeName="Sheet11"/>
  <dimension ref="A1"/>
  <sheetViews>
    <sheetView zoomScale="70" zoomScaleNormal="70" workbookViewId="0">
      <selection activeCell="R23" sqref="R23"/>
    </sheetView>
  </sheetViews>
  <sheetFormatPr defaultRowHeight="13.2"/>
  <sheetData/>
  <sheetProtection sheet="1" objects="1" scenarios="1"/>
  <phoneticPr fontId="2"/>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47E8C-521B-42B1-B54B-957DAB11D9F3}">
  <sheetPr codeName="Sheet14">
    <tabColor rgb="FFFFFF00"/>
  </sheetPr>
  <dimension ref="A1:AA52"/>
  <sheetViews>
    <sheetView view="pageBreakPreview" topLeftCell="A4" zoomScale="91" zoomScaleNormal="100" zoomScaleSheetLayoutView="91" workbookViewId="0">
      <selection activeCell="S3" sqref="S3:Z30"/>
    </sheetView>
  </sheetViews>
  <sheetFormatPr defaultColWidth="9" defaultRowHeight="20.399999999999999" customHeight="1"/>
  <cols>
    <col min="1" max="1" width="9" style="219"/>
    <col min="2" max="2" width="21" style="219" customWidth="1"/>
    <col min="3" max="3" width="15.109375" style="219" customWidth="1"/>
    <col min="4" max="4" width="10.77734375" style="219" customWidth="1"/>
    <col min="5" max="15" width="3.33203125" style="219" customWidth="1"/>
    <col min="16" max="16" width="2.88671875" style="219" customWidth="1"/>
    <col min="17" max="17" width="2.88671875" style="220" customWidth="1"/>
    <col min="18" max="18" width="2.109375" style="220" customWidth="1"/>
    <col min="19" max="25" width="9" style="219"/>
    <col min="26" max="26" width="27.6640625" style="219" customWidth="1"/>
    <col min="27" max="16384" width="9" style="219"/>
  </cols>
  <sheetData>
    <row r="1" spans="1:27" ht="20.399999999999999" customHeight="1">
      <c r="S1" s="221"/>
      <c r="T1" s="221"/>
      <c r="U1" s="221"/>
      <c r="V1" s="221"/>
      <c r="W1" s="221"/>
      <c r="X1" s="221"/>
      <c r="Y1" s="221"/>
      <c r="Z1" s="222" t="s">
        <v>382</v>
      </c>
      <c r="AA1" s="223"/>
    </row>
    <row r="2" spans="1:27" ht="20.399999999999999" customHeight="1">
      <c r="A2" s="699" t="s">
        <v>303</v>
      </c>
      <c r="B2" s="699"/>
      <c r="C2" s="699"/>
      <c r="D2" s="699"/>
      <c r="E2" s="699"/>
      <c r="F2" s="699"/>
      <c r="G2" s="699"/>
      <c r="H2" s="699"/>
      <c r="I2" s="699"/>
      <c r="J2" s="699"/>
      <c r="K2" s="699"/>
      <c r="L2" s="699"/>
      <c r="M2" s="699"/>
      <c r="N2" s="699"/>
      <c r="O2" s="699"/>
      <c r="P2" s="699"/>
      <c r="Q2" s="699"/>
      <c r="R2" s="699"/>
      <c r="S2" s="709"/>
      <c r="T2" s="709"/>
      <c r="U2" s="709"/>
      <c r="V2" s="709"/>
      <c r="W2" s="709"/>
      <c r="X2" s="709"/>
      <c r="Y2" s="709"/>
      <c r="Z2" s="709"/>
      <c r="AA2" s="223"/>
    </row>
    <row r="3" spans="1:27" ht="20.399999999999999" customHeight="1">
      <c r="A3" s="224"/>
      <c r="B3" s="224"/>
      <c r="C3" s="224"/>
      <c r="D3" s="224"/>
      <c r="E3" s="224"/>
      <c r="F3" s="224"/>
      <c r="G3" s="224"/>
      <c r="H3" s="224"/>
      <c r="I3" s="224"/>
      <c r="J3" s="224"/>
      <c r="K3" s="224"/>
      <c r="L3" s="224"/>
      <c r="M3" s="224"/>
      <c r="N3" s="224"/>
      <c r="O3" s="224"/>
      <c r="P3" s="224"/>
      <c r="Q3" s="224"/>
      <c r="R3" s="224"/>
      <c r="S3" s="710" t="s">
        <v>304</v>
      </c>
      <c r="T3" s="711"/>
      <c r="U3" s="711"/>
      <c r="V3" s="711"/>
      <c r="W3" s="711"/>
      <c r="X3" s="711"/>
      <c r="Y3" s="711"/>
      <c r="Z3" s="712"/>
      <c r="AA3" s="223"/>
    </row>
    <row r="4" spans="1:27" ht="20.399999999999999" customHeight="1">
      <c r="A4" s="719" t="s">
        <v>305</v>
      </c>
      <c r="B4" s="719"/>
      <c r="C4" s="719"/>
      <c r="D4" s="719"/>
      <c r="E4" s="719"/>
      <c r="F4" s="719"/>
      <c r="G4" s="719"/>
      <c r="H4" s="719"/>
      <c r="I4" s="719"/>
      <c r="J4" s="719"/>
      <c r="K4" s="719"/>
      <c r="L4" s="719"/>
      <c r="M4" s="719"/>
      <c r="N4" s="719"/>
      <c r="O4" s="719"/>
      <c r="P4" s="719"/>
      <c r="Q4" s="719"/>
      <c r="R4" s="719"/>
      <c r="S4" s="713"/>
      <c r="T4" s="714"/>
      <c r="U4" s="714"/>
      <c r="V4" s="714"/>
      <c r="W4" s="714"/>
      <c r="X4" s="714"/>
      <c r="Y4" s="714"/>
      <c r="Z4" s="715"/>
      <c r="AA4" s="223"/>
    </row>
    <row r="5" spans="1:27" ht="20.399999999999999" customHeight="1">
      <c r="A5" s="226"/>
      <c r="B5" s="226"/>
      <c r="C5" s="226"/>
      <c r="D5" s="226"/>
      <c r="E5" s="226"/>
      <c r="F5" s="226"/>
      <c r="G5" s="226"/>
      <c r="H5" s="226"/>
      <c r="I5" s="226"/>
      <c r="J5" s="226"/>
      <c r="K5" s="226"/>
      <c r="L5" s="226"/>
      <c r="M5" s="226"/>
      <c r="N5" s="226"/>
      <c r="O5" s="226"/>
      <c r="P5" s="226"/>
      <c r="Q5" s="226"/>
      <c r="R5" s="226"/>
      <c r="S5" s="713"/>
      <c r="T5" s="714"/>
      <c r="U5" s="714"/>
      <c r="V5" s="714"/>
      <c r="W5" s="714"/>
      <c r="X5" s="714"/>
      <c r="Y5" s="714"/>
      <c r="Z5" s="715"/>
      <c r="AA5" s="223"/>
    </row>
    <row r="6" spans="1:27" ht="20.399999999999999" customHeight="1">
      <c r="B6" s="225" t="s">
        <v>306</v>
      </c>
      <c r="C6" s="227" t="s">
        <v>307</v>
      </c>
      <c r="D6" s="228" t="s">
        <v>306</v>
      </c>
      <c r="E6" s="720" t="s">
        <v>308</v>
      </c>
      <c r="F6" s="720"/>
      <c r="G6" s="720"/>
      <c r="H6" s="720"/>
      <c r="I6" s="720"/>
      <c r="J6" s="720"/>
      <c r="K6" s="720"/>
      <c r="L6" s="720"/>
      <c r="M6" s="720"/>
      <c r="N6" s="720"/>
      <c r="O6" s="720"/>
      <c r="P6" s="229"/>
      <c r="Q6" s="230"/>
      <c r="S6" s="713"/>
      <c r="T6" s="714"/>
      <c r="U6" s="714"/>
      <c r="V6" s="714"/>
      <c r="W6" s="714"/>
      <c r="X6" s="714"/>
      <c r="Y6" s="714"/>
      <c r="Z6" s="715"/>
      <c r="AA6" s="223"/>
    </row>
    <row r="7" spans="1:27" ht="25.5" customHeight="1">
      <c r="A7" s="231"/>
      <c r="C7" s="227" t="s">
        <v>309</v>
      </c>
      <c r="D7" s="228"/>
      <c r="E7" s="232"/>
      <c r="F7" s="232"/>
      <c r="G7" s="232"/>
      <c r="H7" s="232"/>
      <c r="I7" s="233"/>
      <c r="J7" s="233"/>
      <c r="K7" s="233"/>
      <c r="L7" s="233"/>
      <c r="M7" s="233"/>
      <c r="N7" s="234"/>
      <c r="O7" s="234"/>
      <c r="P7" s="229"/>
      <c r="Q7" s="230"/>
      <c r="S7" s="713"/>
      <c r="T7" s="714"/>
      <c r="U7" s="714"/>
      <c r="V7" s="714"/>
      <c r="W7" s="714"/>
      <c r="X7" s="714"/>
      <c r="Y7" s="714"/>
      <c r="Z7" s="715"/>
      <c r="AA7" s="223"/>
    </row>
    <row r="8" spans="1:27" ht="20.399999999999999" customHeight="1">
      <c r="A8" s="231"/>
      <c r="C8" s="227" t="s">
        <v>310</v>
      </c>
      <c r="D8" s="220"/>
      <c r="E8" s="220"/>
      <c r="F8" s="220"/>
      <c r="G8" s="220"/>
      <c r="H8" s="220"/>
      <c r="I8" s="220"/>
      <c r="J8" s="220"/>
      <c r="K8" s="220"/>
      <c r="L8" s="220"/>
      <c r="O8" s="229"/>
      <c r="P8" s="230"/>
      <c r="S8" s="713"/>
      <c r="T8" s="714"/>
      <c r="U8" s="714"/>
      <c r="V8" s="714"/>
      <c r="W8" s="714"/>
      <c r="X8" s="714"/>
      <c r="Y8" s="714"/>
      <c r="Z8" s="715"/>
      <c r="AA8" s="223"/>
    </row>
    <row r="9" spans="1:27" ht="25.5" customHeight="1">
      <c r="A9" s="644" t="s">
        <v>311</v>
      </c>
      <c r="B9" s="645"/>
      <c r="C9" s="721"/>
      <c r="D9" s="722"/>
      <c r="E9" s="644" t="s">
        <v>312</v>
      </c>
      <c r="F9" s="646"/>
      <c r="G9" s="646"/>
      <c r="H9" s="645"/>
      <c r="I9" s="723"/>
      <c r="J9" s="724"/>
      <c r="K9" s="724"/>
      <c r="L9" s="724"/>
      <c r="M9" s="724"/>
      <c r="N9" s="724"/>
      <c r="O9" s="724"/>
      <c r="P9" s="724"/>
      <c r="Q9" s="724"/>
      <c r="R9" s="722"/>
      <c r="S9" s="713"/>
      <c r="T9" s="714"/>
      <c r="U9" s="714"/>
      <c r="V9" s="714"/>
      <c r="W9" s="714"/>
      <c r="X9" s="714"/>
      <c r="Y9" s="714"/>
      <c r="Z9" s="715"/>
      <c r="AA9" s="223"/>
    </row>
    <row r="10" spans="1:27" ht="15" customHeight="1">
      <c r="A10" s="650" t="s">
        <v>313</v>
      </c>
      <c r="B10" s="639"/>
      <c r="C10" s="725"/>
      <c r="D10" s="726"/>
      <c r="E10" s="726"/>
      <c r="F10" s="726"/>
      <c r="G10" s="726"/>
      <c r="H10" s="726"/>
      <c r="I10" s="726"/>
      <c r="J10" s="726"/>
      <c r="K10" s="726"/>
      <c r="L10" s="726"/>
      <c r="M10" s="726"/>
      <c r="N10" s="726"/>
      <c r="O10" s="726"/>
      <c r="P10" s="726"/>
      <c r="Q10" s="726"/>
      <c r="R10" s="727"/>
      <c r="S10" s="713"/>
      <c r="T10" s="714"/>
      <c r="U10" s="714"/>
      <c r="V10" s="714"/>
      <c r="W10" s="714"/>
      <c r="X10" s="714"/>
      <c r="Y10" s="714"/>
      <c r="Z10" s="715"/>
      <c r="AA10" s="223"/>
    </row>
    <row r="11" spans="1:27" ht="15" customHeight="1">
      <c r="A11" s="702" t="s">
        <v>314</v>
      </c>
      <c r="B11" s="680"/>
      <c r="C11" s="707">
        <f>+'⑤様式第1号、別紙5（本申請様式）'!R11</f>
        <v>0</v>
      </c>
      <c r="D11" s="703"/>
      <c r="E11" s="703"/>
      <c r="F11" s="703"/>
      <c r="G11" s="703"/>
      <c r="H11" s="703"/>
      <c r="I11" s="703"/>
      <c r="J11" s="703"/>
      <c r="K11" s="703"/>
      <c r="L11" s="703"/>
      <c r="M11" s="703"/>
      <c r="N11" s="703"/>
      <c r="O11" s="703"/>
      <c r="P11" s="703"/>
      <c r="Q11" s="703"/>
      <c r="R11" s="708"/>
      <c r="S11" s="713"/>
      <c r="T11" s="714"/>
      <c r="U11" s="714"/>
      <c r="V11" s="714"/>
      <c r="W11" s="714"/>
      <c r="X11" s="714"/>
      <c r="Y11" s="714"/>
      <c r="Z11" s="715"/>
      <c r="AA11" s="223"/>
    </row>
    <row r="12" spans="1:27" ht="20.399999999999999" customHeight="1">
      <c r="A12" s="702"/>
      <c r="B12" s="680"/>
      <c r="C12" s="728"/>
      <c r="D12" s="729"/>
      <c r="E12" s="729"/>
      <c r="F12" s="729"/>
      <c r="G12" s="729"/>
      <c r="H12" s="729"/>
      <c r="I12" s="729"/>
      <c r="J12" s="729"/>
      <c r="K12" s="729"/>
      <c r="L12" s="729"/>
      <c r="M12" s="729"/>
      <c r="N12" s="729"/>
      <c r="O12" s="729"/>
      <c r="P12" s="729"/>
      <c r="Q12" s="729"/>
      <c r="R12" s="730"/>
      <c r="S12" s="713"/>
      <c r="T12" s="714"/>
      <c r="U12" s="714"/>
      <c r="V12" s="714"/>
      <c r="W12" s="714"/>
      <c r="X12" s="714"/>
      <c r="Y12" s="714"/>
      <c r="Z12" s="715"/>
      <c r="AA12" s="223"/>
    </row>
    <row r="13" spans="1:27" ht="15" customHeight="1">
      <c r="A13" s="702"/>
      <c r="B13" s="680"/>
      <c r="C13" s="731"/>
      <c r="D13" s="732"/>
      <c r="E13" s="732"/>
      <c r="F13" s="732"/>
      <c r="G13" s="732"/>
      <c r="H13" s="732"/>
      <c r="I13" s="732"/>
      <c r="J13" s="732"/>
      <c r="K13" s="732"/>
      <c r="L13" s="732"/>
      <c r="M13" s="732"/>
      <c r="N13" s="732"/>
      <c r="O13" s="732"/>
      <c r="P13" s="732"/>
      <c r="Q13" s="732"/>
      <c r="R13" s="733"/>
      <c r="S13" s="713"/>
      <c r="T13" s="714"/>
      <c r="U13" s="714"/>
      <c r="V13" s="714"/>
      <c r="W13" s="714"/>
      <c r="X13" s="714"/>
      <c r="Y13" s="714"/>
      <c r="Z13" s="715"/>
      <c r="AA13" s="223"/>
    </row>
    <row r="14" spans="1:27" ht="15" customHeight="1">
      <c r="A14" s="702"/>
      <c r="B14" s="680"/>
      <c r="C14" s="707"/>
      <c r="D14" s="703"/>
      <c r="E14" s="703"/>
      <c r="F14" s="703"/>
      <c r="G14" s="703"/>
      <c r="H14" s="703"/>
      <c r="I14" s="703"/>
      <c r="J14" s="703"/>
      <c r="K14" s="703"/>
      <c r="L14" s="703"/>
      <c r="M14" s="703"/>
      <c r="N14" s="703"/>
      <c r="O14" s="703"/>
      <c r="P14" s="703"/>
      <c r="Q14" s="703"/>
      <c r="R14" s="708"/>
      <c r="S14" s="713"/>
      <c r="T14" s="714"/>
      <c r="U14" s="714"/>
      <c r="V14" s="714"/>
      <c r="W14" s="714"/>
      <c r="X14" s="714"/>
      <c r="Y14" s="714"/>
      <c r="Z14" s="715"/>
      <c r="AA14" s="223"/>
    </row>
    <row r="15" spans="1:27" ht="20.399999999999999" customHeight="1">
      <c r="A15" s="651"/>
      <c r="B15" s="652"/>
      <c r="C15" s="671"/>
      <c r="D15" s="672"/>
      <c r="E15" s="672"/>
      <c r="F15" s="672"/>
      <c r="G15" s="672"/>
      <c r="H15" s="672"/>
      <c r="I15" s="672"/>
      <c r="J15" s="672"/>
      <c r="K15" s="672"/>
      <c r="L15" s="672"/>
      <c r="M15" s="672"/>
      <c r="N15" s="672"/>
      <c r="O15" s="672"/>
      <c r="P15" s="672"/>
      <c r="Q15" s="672"/>
      <c r="R15" s="673"/>
      <c r="S15" s="713"/>
      <c r="T15" s="714"/>
      <c r="U15" s="714"/>
      <c r="V15" s="714"/>
      <c r="W15" s="714"/>
      <c r="X15" s="714"/>
      <c r="Y15" s="714"/>
      <c r="Z15" s="715"/>
      <c r="AA15" s="223"/>
    </row>
    <row r="16" spans="1:27" ht="15" customHeight="1">
      <c r="A16" s="700" t="s">
        <v>313</v>
      </c>
      <c r="B16" s="701"/>
      <c r="C16" s="696"/>
      <c r="D16" s="697"/>
      <c r="E16" s="697"/>
      <c r="F16" s="697"/>
      <c r="G16" s="697"/>
      <c r="H16" s="697"/>
      <c r="I16" s="697"/>
      <c r="J16" s="697"/>
      <c r="K16" s="697"/>
      <c r="L16" s="697"/>
      <c r="M16" s="697"/>
      <c r="N16" s="697"/>
      <c r="O16" s="697"/>
      <c r="P16" s="697"/>
      <c r="Q16" s="697"/>
      <c r="R16" s="698"/>
      <c r="S16" s="713"/>
      <c r="T16" s="714"/>
      <c r="U16" s="714"/>
      <c r="V16" s="714"/>
      <c r="W16" s="714"/>
      <c r="X16" s="714"/>
      <c r="Y16" s="714"/>
      <c r="Z16" s="715"/>
      <c r="AA16" s="223"/>
    </row>
    <row r="17" spans="1:27" ht="10.199999999999999" customHeight="1">
      <c r="A17" s="702" t="s">
        <v>315</v>
      </c>
      <c r="B17" s="680"/>
      <c r="C17" s="707"/>
      <c r="D17" s="703"/>
      <c r="E17" s="703"/>
      <c r="F17" s="703"/>
      <c r="G17" s="703"/>
      <c r="H17" s="703"/>
      <c r="I17" s="703"/>
      <c r="J17" s="703"/>
      <c r="K17" s="703"/>
      <c r="L17" s="703"/>
      <c r="M17" s="703"/>
      <c r="N17" s="703"/>
      <c r="O17" s="703"/>
      <c r="P17" s="703"/>
      <c r="Q17" s="703"/>
      <c r="R17" s="708"/>
      <c r="S17" s="713"/>
      <c r="T17" s="714"/>
      <c r="U17" s="714"/>
      <c r="V17" s="714"/>
      <c r="W17" s="714"/>
      <c r="X17" s="714"/>
      <c r="Y17" s="714"/>
      <c r="Z17" s="715"/>
      <c r="AA17" s="223"/>
    </row>
    <row r="18" spans="1:27" ht="25.5" customHeight="1">
      <c r="A18" s="651"/>
      <c r="B18" s="652"/>
      <c r="C18" s="671"/>
      <c r="D18" s="672"/>
      <c r="E18" s="672"/>
      <c r="F18" s="672"/>
      <c r="G18" s="672"/>
      <c r="H18" s="672"/>
      <c r="I18" s="672"/>
      <c r="J18" s="672"/>
      <c r="K18" s="672"/>
      <c r="L18" s="672"/>
      <c r="M18" s="672"/>
      <c r="N18" s="672"/>
      <c r="O18" s="672"/>
      <c r="P18" s="672"/>
      <c r="Q18" s="672"/>
      <c r="R18" s="673"/>
      <c r="S18" s="713"/>
      <c r="T18" s="714"/>
      <c r="U18" s="714"/>
      <c r="V18" s="714"/>
      <c r="W18" s="714"/>
      <c r="X18" s="714"/>
      <c r="Y18" s="714"/>
      <c r="Z18" s="715"/>
      <c r="AA18" s="223"/>
    </row>
    <row r="19" spans="1:27" ht="24" customHeight="1">
      <c r="A19" s="644" t="s">
        <v>316</v>
      </c>
      <c r="B19" s="645"/>
      <c r="C19" s="647"/>
      <c r="D19" s="649"/>
      <c r="E19" s="644" t="s">
        <v>317</v>
      </c>
      <c r="F19" s="646"/>
      <c r="G19" s="646"/>
      <c r="H19" s="646"/>
      <c r="I19" s="645"/>
      <c r="J19" s="646" t="s">
        <v>318</v>
      </c>
      <c r="K19" s="646"/>
      <c r="L19" s="646"/>
      <c r="M19" s="646"/>
      <c r="N19" s="646"/>
      <c r="O19" s="646"/>
      <c r="P19" s="646"/>
      <c r="Q19" s="646"/>
      <c r="R19" s="645"/>
      <c r="S19" s="713"/>
      <c r="T19" s="714"/>
      <c r="U19" s="714"/>
      <c r="V19" s="714"/>
      <c r="W19" s="714"/>
      <c r="X19" s="714"/>
      <c r="Y19" s="714"/>
      <c r="Z19" s="715"/>
      <c r="AA19" s="223"/>
    </row>
    <row r="20" spans="1:27" ht="20.399999999999999" customHeight="1">
      <c r="A20" s="650" t="s">
        <v>319</v>
      </c>
      <c r="B20" s="639"/>
      <c r="C20" s="653" t="s">
        <v>320</v>
      </c>
      <c r="D20" s="654"/>
      <c r="E20" s="654"/>
      <c r="F20" s="654"/>
      <c r="G20" s="654"/>
      <c r="H20" s="654"/>
      <c r="I20" s="654"/>
      <c r="J20" s="654"/>
      <c r="K20" s="654"/>
      <c r="L20" s="654"/>
      <c r="M20" s="654"/>
      <c r="N20" s="654"/>
      <c r="O20" s="654"/>
      <c r="P20" s="654"/>
      <c r="Q20" s="654"/>
      <c r="R20" s="655"/>
      <c r="S20" s="713"/>
      <c r="T20" s="714"/>
      <c r="U20" s="714"/>
      <c r="V20" s="714"/>
      <c r="W20" s="714"/>
      <c r="X20" s="714"/>
      <c r="Y20" s="714"/>
      <c r="Z20" s="715"/>
      <c r="AA20" s="223"/>
    </row>
    <row r="21" spans="1:27" ht="24.75" customHeight="1">
      <c r="A21" s="651"/>
      <c r="B21" s="652"/>
      <c r="C21" s="734" t="s">
        <v>321</v>
      </c>
      <c r="D21" s="657"/>
      <c r="E21" s="657"/>
      <c r="F21" s="657"/>
      <c r="G21" s="657"/>
      <c r="H21" s="657"/>
      <c r="I21" s="657"/>
      <c r="J21" s="657"/>
      <c r="K21" s="657"/>
      <c r="L21" s="657"/>
      <c r="M21" s="657"/>
      <c r="N21" s="657"/>
      <c r="O21" s="657"/>
      <c r="P21" s="657"/>
      <c r="Q21" s="657"/>
      <c r="R21" s="658"/>
      <c r="S21" s="713"/>
      <c r="T21" s="714"/>
      <c r="U21" s="714"/>
      <c r="V21" s="714"/>
      <c r="W21" s="714"/>
      <c r="X21" s="714"/>
      <c r="Y21" s="714"/>
      <c r="Z21" s="715"/>
      <c r="AA21" s="223"/>
    </row>
    <row r="22" spans="1:27" ht="25.5" customHeight="1">
      <c r="A22" s="644" t="s">
        <v>322</v>
      </c>
      <c r="B22" s="645"/>
      <c r="C22" s="644" t="s">
        <v>323</v>
      </c>
      <c r="D22" s="646"/>
      <c r="E22" s="646"/>
      <c r="F22" s="646"/>
      <c r="G22" s="646"/>
      <c r="H22" s="646"/>
      <c r="I22" s="646"/>
      <c r="J22" s="646"/>
      <c r="K22" s="646"/>
      <c r="L22" s="646"/>
      <c r="M22" s="646"/>
      <c r="N22" s="646"/>
      <c r="O22" s="646"/>
      <c r="P22" s="646"/>
      <c r="Q22" s="646"/>
      <c r="R22" s="645"/>
      <c r="S22" s="713"/>
      <c r="T22" s="714"/>
      <c r="U22" s="714"/>
      <c r="V22" s="714"/>
      <c r="W22" s="714"/>
      <c r="X22" s="714"/>
      <c r="Y22" s="714"/>
      <c r="Z22" s="715"/>
      <c r="AA22" s="223"/>
    </row>
    <row r="23" spans="1:27" ht="16.5" customHeight="1">
      <c r="A23" s="650" t="s">
        <v>313</v>
      </c>
      <c r="B23" s="639"/>
      <c r="C23" s="704"/>
      <c r="D23" s="705"/>
      <c r="E23" s="705"/>
      <c r="F23" s="705"/>
      <c r="G23" s="238"/>
      <c r="H23" s="705"/>
      <c r="I23" s="705"/>
      <c r="J23" s="705"/>
      <c r="K23" s="705"/>
      <c r="L23" s="705"/>
      <c r="M23" s="705"/>
      <c r="N23" s="705"/>
      <c r="O23" s="705"/>
      <c r="P23" s="705"/>
      <c r="Q23" s="705"/>
      <c r="R23" s="706"/>
      <c r="S23" s="713"/>
      <c r="T23" s="714"/>
      <c r="U23" s="714"/>
      <c r="V23" s="714"/>
      <c r="W23" s="714"/>
      <c r="X23" s="714"/>
      <c r="Y23" s="714"/>
      <c r="Z23" s="715"/>
      <c r="AA23" s="223"/>
    </row>
    <row r="24" spans="1:27" ht="14.25" customHeight="1">
      <c r="A24" s="702" t="s">
        <v>324</v>
      </c>
      <c r="B24" s="680"/>
      <c r="C24" s="668"/>
      <c r="D24" s="669"/>
      <c r="E24" s="669"/>
      <c r="F24" s="681" t="s">
        <v>325</v>
      </c>
      <c r="G24" s="681"/>
      <c r="H24" s="703"/>
      <c r="I24" s="703"/>
      <c r="J24" s="703"/>
      <c r="K24" s="703"/>
      <c r="L24" s="703"/>
      <c r="M24" s="703"/>
      <c r="N24" s="703"/>
      <c r="O24" s="703"/>
      <c r="P24" s="240" t="s">
        <v>326</v>
      </c>
      <c r="Q24" s="241"/>
      <c r="R24" s="242"/>
      <c r="S24" s="713"/>
      <c r="T24" s="714"/>
      <c r="U24" s="714"/>
      <c r="V24" s="714"/>
      <c r="W24" s="714"/>
      <c r="X24" s="714"/>
      <c r="Y24" s="714"/>
      <c r="Z24" s="715"/>
      <c r="AA24" s="223"/>
    </row>
    <row r="25" spans="1:27" ht="25.5" customHeight="1">
      <c r="A25" s="651"/>
      <c r="B25" s="652"/>
      <c r="C25" s="671"/>
      <c r="D25" s="672"/>
      <c r="E25" s="672"/>
      <c r="F25" s="243"/>
      <c r="G25" s="243"/>
      <c r="H25" s="672"/>
      <c r="I25" s="672"/>
      <c r="J25" s="672"/>
      <c r="K25" s="672"/>
      <c r="L25" s="672"/>
      <c r="M25" s="672"/>
      <c r="N25" s="672"/>
      <c r="O25" s="672"/>
      <c r="P25" s="243"/>
      <c r="Q25" s="243"/>
      <c r="R25" s="244"/>
      <c r="S25" s="713"/>
      <c r="T25" s="714"/>
      <c r="U25" s="714"/>
      <c r="V25" s="714"/>
      <c r="W25" s="714"/>
      <c r="X25" s="714"/>
      <c r="Y25" s="714"/>
      <c r="Z25" s="715"/>
      <c r="AA25" s="223"/>
    </row>
    <row r="26" spans="1:27" ht="25.5" customHeight="1">
      <c r="A26" s="644" t="s">
        <v>327</v>
      </c>
      <c r="B26" s="645"/>
      <c r="C26" s="245"/>
      <c r="D26" s="644" t="s">
        <v>328</v>
      </c>
      <c r="E26" s="646"/>
      <c r="F26" s="645"/>
      <c r="G26" s="647"/>
      <c r="H26" s="648"/>
      <c r="I26" s="648"/>
      <c r="J26" s="648"/>
      <c r="K26" s="648"/>
      <c r="L26" s="648"/>
      <c r="M26" s="648"/>
      <c r="N26" s="648"/>
      <c r="O26" s="648"/>
      <c r="P26" s="648"/>
      <c r="Q26" s="648"/>
      <c r="R26" s="649"/>
      <c r="S26" s="713"/>
      <c r="T26" s="714"/>
      <c r="U26" s="714"/>
      <c r="V26" s="714"/>
      <c r="W26" s="714"/>
      <c r="X26" s="714"/>
      <c r="Y26" s="714"/>
      <c r="Z26" s="715"/>
      <c r="AA26" s="223"/>
    </row>
    <row r="27" spans="1:27" ht="14.25" customHeight="1">
      <c r="A27" s="659" t="s">
        <v>329</v>
      </c>
      <c r="B27" s="660"/>
      <c r="C27" s="665"/>
      <c r="D27" s="666"/>
      <c r="E27" s="666"/>
      <c r="F27" s="666"/>
      <c r="G27" s="666"/>
      <c r="H27" s="666"/>
      <c r="I27" s="666"/>
      <c r="J27" s="666"/>
      <c r="K27" s="666"/>
      <c r="L27" s="666"/>
      <c r="M27" s="666"/>
      <c r="N27" s="666"/>
      <c r="O27" s="666"/>
      <c r="P27" s="666"/>
      <c r="Q27" s="666"/>
      <c r="R27" s="667"/>
      <c r="S27" s="713"/>
      <c r="T27" s="714"/>
      <c r="U27" s="714"/>
      <c r="V27" s="714"/>
      <c r="W27" s="714"/>
      <c r="X27" s="714"/>
      <c r="Y27" s="714"/>
      <c r="Z27" s="715"/>
      <c r="AA27" s="223"/>
    </row>
    <row r="28" spans="1:27" ht="10.199999999999999" customHeight="1">
      <c r="A28" s="661"/>
      <c r="B28" s="662"/>
      <c r="C28" s="668"/>
      <c r="D28" s="669"/>
      <c r="E28" s="669"/>
      <c r="F28" s="669"/>
      <c r="G28" s="669"/>
      <c r="H28" s="669"/>
      <c r="I28" s="669"/>
      <c r="J28" s="669"/>
      <c r="K28" s="669"/>
      <c r="L28" s="669"/>
      <c r="M28" s="669"/>
      <c r="N28" s="669"/>
      <c r="O28" s="669"/>
      <c r="P28" s="669"/>
      <c r="Q28" s="669"/>
      <c r="R28" s="670"/>
      <c r="S28" s="713"/>
      <c r="T28" s="714"/>
      <c r="U28" s="714"/>
      <c r="V28" s="714"/>
      <c r="W28" s="714"/>
      <c r="X28" s="714"/>
      <c r="Y28" s="714"/>
      <c r="Z28" s="715"/>
      <c r="AA28" s="223"/>
    </row>
    <row r="29" spans="1:27" ht="34.5" customHeight="1">
      <c r="A29" s="663"/>
      <c r="B29" s="664"/>
      <c r="C29" s="671"/>
      <c r="D29" s="672"/>
      <c r="E29" s="672"/>
      <c r="F29" s="672"/>
      <c r="G29" s="672"/>
      <c r="H29" s="672"/>
      <c r="I29" s="672"/>
      <c r="J29" s="672"/>
      <c r="K29" s="672"/>
      <c r="L29" s="672"/>
      <c r="M29" s="672"/>
      <c r="N29" s="672"/>
      <c r="O29" s="672"/>
      <c r="P29" s="672"/>
      <c r="Q29" s="672"/>
      <c r="R29" s="673"/>
      <c r="S29" s="713"/>
      <c r="T29" s="714"/>
      <c r="U29" s="714"/>
      <c r="V29" s="714"/>
      <c r="W29" s="714"/>
      <c r="X29" s="714"/>
      <c r="Y29" s="714"/>
      <c r="Z29" s="715"/>
      <c r="AA29" s="223"/>
    </row>
    <row r="30" spans="1:27" ht="16.5" customHeight="1">
      <c r="A30" s="674" t="s">
        <v>330</v>
      </c>
      <c r="B30" s="236" t="s">
        <v>313</v>
      </c>
      <c r="C30" s="677"/>
      <c r="D30" s="678"/>
      <c r="E30" s="678"/>
      <c r="F30" s="678"/>
      <c r="G30" s="678"/>
      <c r="H30" s="678"/>
      <c r="I30" s="678"/>
      <c r="J30" s="678"/>
      <c r="K30" s="678"/>
      <c r="L30" s="678"/>
      <c r="M30" s="678"/>
      <c r="N30" s="678"/>
      <c r="O30" s="678"/>
      <c r="P30" s="678"/>
      <c r="Q30" s="678"/>
      <c r="R30" s="679"/>
      <c r="S30" s="716"/>
      <c r="T30" s="717"/>
      <c r="U30" s="717"/>
      <c r="V30" s="717"/>
      <c r="W30" s="717"/>
      <c r="X30" s="717"/>
      <c r="Y30" s="717"/>
      <c r="Z30" s="718"/>
      <c r="AA30" s="223"/>
    </row>
    <row r="31" spans="1:27" ht="16.5" customHeight="1">
      <c r="A31" s="675"/>
      <c r="B31" s="680" t="s">
        <v>324</v>
      </c>
      <c r="C31" s="668"/>
      <c r="D31" s="669"/>
      <c r="E31" s="669"/>
      <c r="F31" s="681" t="s">
        <v>325</v>
      </c>
      <c r="G31" s="681"/>
      <c r="H31" s="239"/>
      <c r="I31" s="239"/>
      <c r="J31" s="239"/>
      <c r="K31" s="239"/>
      <c r="L31" s="239"/>
      <c r="M31" s="239"/>
      <c r="N31" s="239"/>
      <c r="P31" s="240" t="s">
        <v>326</v>
      </c>
      <c r="Q31" s="240"/>
      <c r="R31" s="242"/>
      <c r="S31" s="223"/>
      <c r="T31" s="223"/>
      <c r="U31" s="223"/>
      <c r="V31" s="223"/>
      <c r="W31" s="223"/>
      <c r="X31" s="223"/>
      <c r="Y31" s="223"/>
      <c r="Z31" s="223"/>
      <c r="AA31" s="223"/>
    </row>
    <row r="32" spans="1:27" ht="28.5" customHeight="1">
      <c r="A32" s="675"/>
      <c r="B32" s="652"/>
      <c r="C32" s="671"/>
      <c r="D32" s="672"/>
      <c r="E32" s="672"/>
      <c r="F32" s="243"/>
      <c r="G32" s="243"/>
      <c r="H32" s="243"/>
      <c r="I32" s="243"/>
      <c r="J32" s="246"/>
      <c r="K32" s="246"/>
      <c r="L32" s="243"/>
      <c r="M32" s="243"/>
      <c r="N32" s="243"/>
      <c r="O32" s="243"/>
      <c r="P32" s="243"/>
      <c r="Q32" s="243"/>
      <c r="R32" s="244"/>
      <c r="S32" s="223"/>
      <c r="T32" s="223"/>
      <c r="U32" s="223"/>
      <c r="V32" s="223"/>
      <c r="W32" s="223"/>
      <c r="X32" s="223"/>
      <c r="Y32" s="223"/>
      <c r="Z32" s="223"/>
      <c r="AA32" s="223"/>
    </row>
    <row r="33" spans="1:27" ht="25.5" customHeight="1">
      <c r="A33" s="675"/>
      <c r="B33" s="235" t="s">
        <v>327</v>
      </c>
      <c r="C33" s="245"/>
      <c r="D33" s="644" t="s">
        <v>328</v>
      </c>
      <c r="E33" s="646"/>
      <c r="F33" s="645"/>
      <c r="G33" s="647"/>
      <c r="H33" s="648"/>
      <c r="I33" s="648"/>
      <c r="J33" s="648"/>
      <c r="K33" s="648"/>
      <c r="L33" s="648"/>
      <c r="M33" s="648"/>
      <c r="N33" s="648"/>
      <c r="O33" s="648"/>
      <c r="P33" s="648"/>
      <c r="Q33" s="648"/>
      <c r="R33" s="649"/>
      <c r="S33" s="223"/>
      <c r="T33" s="223"/>
      <c r="U33" s="223"/>
      <c r="V33" s="223"/>
      <c r="W33" s="223"/>
      <c r="X33" s="223"/>
      <c r="Y33" s="223"/>
      <c r="Z33" s="223"/>
      <c r="AA33"/>
    </row>
    <row r="34" spans="1:27" ht="16.5" customHeight="1">
      <c r="A34" s="675"/>
      <c r="B34" s="682" t="s">
        <v>331</v>
      </c>
      <c r="C34" s="685"/>
      <c r="D34" s="686"/>
      <c r="E34" s="686"/>
      <c r="F34" s="686"/>
      <c r="G34" s="686"/>
      <c r="H34" s="686"/>
      <c r="I34" s="686"/>
      <c r="J34" s="686"/>
      <c r="K34" s="686"/>
      <c r="L34" s="686"/>
      <c r="M34" s="686"/>
      <c r="N34" s="686"/>
      <c r="O34" s="686"/>
      <c r="P34" s="686"/>
      <c r="Q34" s="686"/>
      <c r="R34" s="687"/>
    </row>
    <row r="35" spans="1:27" ht="10.199999999999999" customHeight="1">
      <c r="A35" s="675"/>
      <c r="B35" s="683"/>
      <c r="C35" s="688"/>
      <c r="D35" s="689"/>
      <c r="E35" s="689"/>
      <c r="F35" s="689"/>
      <c r="G35" s="689"/>
      <c r="H35" s="689"/>
      <c r="I35" s="689"/>
      <c r="J35" s="689"/>
      <c r="K35" s="689"/>
      <c r="L35" s="689"/>
      <c r="M35" s="689"/>
      <c r="N35" s="689"/>
      <c r="O35" s="689"/>
      <c r="P35" s="689"/>
      <c r="Q35" s="689"/>
      <c r="R35" s="690"/>
    </row>
    <row r="36" spans="1:27" ht="34.5" customHeight="1">
      <c r="A36" s="676"/>
      <c r="B36" s="684"/>
      <c r="C36" s="691"/>
      <c r="D36" s="692"/>
      <c r="E36" s="692"/>
      <c r="F36" s="692"/>
      <c r="G36" s="692"/>
      <c r="H36" s="692"/>
      <c r="I36" s="692"/>
      <c r="J36" s="692"/>
      <c r="K36" s="692"/>
      <c r="L36" s="692"/>
      <c r="M36" s="692"/>
      <c r="N36" s="692"/>
      <c r="O36" s="692"/>
      <c r="P36" s="692"/>
      <c r="Q36" s="692"/>
      <c r="R36" s="693"/>
    </row>
    <row r="37" spans="1:27" ht="25.5" customHeight="1">
      <c r="A37" s="694" t="s">
        <v>332</v>
      </c>
      <c r="B37" s="695"/>
      <c r="C37" s="695"/>
      <c r="D37" s="695"/>
      <c r="G37" s="638" t="s">
        <v>333</v>
      </c>
      <c r="H37" s="638"/>
      <c r="I37" s="638"/>
      <c r="J37" s="638"/>
      <c r="K37" s="638"/>
      <c r="L37" s="638"/>
      <c r="M37" s="638"/>
      <c r="N37" s="638"/>
      <c r="O37" s="638"/>
      <c r="P37" s="638"/>
      <c r="Q37" s="638"/>
      <c r="R37" s="639"/>
    </row>
    <row r="38" spans="1:27" ht="38.25" customHeight="1">
      <c r="A38" s="247" t="s">
        <v>334</v>
      </c>
      <c r="B38" s="248"/>
      <c r="C38" s="249"/>
      <c r="D38" s="250" t="s">
        <v>335</v>
      </c>
      <c r="E38" s="250"/>
      <c r="F38" s="640">
        <f>+'⑤様式第1号、別紙5（本申請様式）'!R11</f>
        <v>0</v>
      </c>
      <c r="G38" s="640"/>
      <c r="H38" s="640"/>
      <c r="I38" s="640"/>
      <c r="J38" s="640"/>
      <c r="K38" s="640"/>
      <c r="L38" s="640"/>
      <c r="M38" s="640"/>
      <c r="N38" s="640"/>
      <c r="O38" s="640"/>
      <c r="P38" s="640"/>
      <c r="Q38" s="640"/>
      <c r="R38" s="641"/>
    </row>
    <row r="39" spans="1:27" ht="38.25" customHeight="1">
      <c r="A39" s="251"/>
      <c r="F39" s="642">
        <f>+'⑤様式第1号、別紙5（本申請様式）'!R12</f>
        <v>0</v>
      </c>
      <c r="G39" s="642"/>
      <c r="H39" s="642"/>
      <c r="I39" s="642"/>
      <c r="J39" s="642"/>
      <c r="K39" s="642"/>
      <c r="L39" s="642"/>
      <c r="M39" s="642"/>
      <c r="N39" s="642"/>
      <c r="O39" s="642"/>
      <c r="P39" s="642"/>
      <c r="Q39" s="642"/>
      <c r="R39" s="643"/>
    </row>
    <row r="40" spans="1:27" ht="37.5" customHeight="1">
      <c r="A40" s="252"/>
      <c r="B40" s="243"/>
      <c r="C40" s="243"/>
      <c r="D40" s="253" t="s">
        <v>336</v>
      </c>
      <c r="E40" s="243"/>
      <c r="F40" s="656">
        <f>+'⑤様式第1号、別紙5（本申請様式）'!R13</f>
        <v>0</v>
      </c>
      <c r="G40" s="657"/>
      <c r="H40" s="657"/>
      <c r="I40" s="657"/>
      <c r="J40" s="657"/>
      <c r="K40" s="657"/>
      <c r="L40" s="657"/>
      <c r="M40" s="657"/>
      <c r="N40" s="657"/>
      <c r="O40" s="657"/>
      <c r="P40" s="657"/>
      <c r="Q40" s="657"/>
      <c r="R40" s="658"/>
    </row>
    <row r="41" spans="1:27" ht="19.95" customHeight="1">
      <c r="Q41" s="219"/>
      <c r="R41" s="219"/>
    </row>
    <row r="42" spans="1:27" ht="20.399999999999999" customHeight="1">
      <c r="Q42" s="219"/>
      <c r="R42" s="219"/>
    </row>
    <row r="43" spans="1:27" ht="20.399999999999999" customHeight="1">
      <c r="Q43" s="219"/>
      <c r="R43" s="219"/>
    </row>
    <row r="44" spans="1:27" ht="20.399999999999999" customHeight="1">
      <c r="Q44" s="219"/>
      <c r="R44" s="224"/>
    </row>
    <row r="45" spans="1:27" ht="20.399999999999999" customHeight="1">
      <c r="Q45" s="230"/>
      <c r="R45" s="219"/>
    </row>
    <row r="46" spans="1:27" ht="20.399999999999999" customHeight="1">
      <c r="P46" s="254"/>
      <c r="Q46" s="230"/>
      <c r="R46" s="219"/>
    </row>
    <row r="47" spans="1:27" ht="20.399999999999999" customHeight="1">
      <c r="P47" s="254"/>
      <c r="Q47" s="230"/>
      <c r="R47" s="219"/>
    </row>
    <row r="48" spans="1:27" ht="20.399999999999999" customHeight="1">
      <c r="Q48" s="230"/>
      <c r="R48" s="219"/>
    </row>
    <row r="49" spans="16:18" ht="20.399999999999999" customHeight="1">
      <c r="P49" s="220"/>
      <c r="Q49" s="230"/>
      <c r="R49" s="219"/>
    </row>
    <row r="50" spans="16:18" ht="20.399999999999999" customHeight="1">
      <c r="P50" s="220"/>
      <c r="Q50" s="230"/>
      <c r="R50" s="219"/>
    </row>
    <row r="51" spans="16:18" ht="20.399999999999999" customHeight="1">
      <c r="P51" s="220"/>
      <c r="Q51" s="230"/>
      <c r="R51" s="219"/>
    </row>
    <row r="52" spans="16:18" ht="20.399999999999999" customHeight="1">
      <c r="R52" s="219"/>
    </row>
  </sheetData>
  <mergeCells count="54">
    <mergeCell ref="S2:Z2"/>
    <mergeCell ref="S3:Z30"/>
    <mergeCell ref="A4:R4"/>
    <mergeCell ref="E6:O6"/>
    <mergeCell ref="A9:B9"/>
    <mergeCell ref="C9:D9"/>
    <mergeCell ref="E9:H9"/>
    <mergeCell ref="I9:R9"/>
    <mergeCell ref="A10:B10"/>
    <mergeCell ref="C10:R10"/>
    <mergeCell ref="A11:B15"/>
    <mergeCell ref="C11:R12"/>
    <mergeCell ref="C13:R13"/>
    <mergeCell ref="C14:R15"/>
    <mergeCell ref="C21:R21"/>
    <mergeCell ref="A22:B22"/>
    <mergeCell ref="C22:R22"/>
    <mergeCell ref="C16:R16"/>
    <mergeCell ref="A2:R2"/>
    <mergeCell ref="A16:B16"/>
    <mergeCell ref="A24:B25"/>
    <mergeCell ref="C24:E25"/>
    <mergeCell ref="F24:G24"/>
    <mergeCell ref="H24:O25"/>
    <mergeCell ref="A23:B23"/>
    <mergeCell ref="C23:F23"/>
    <mergeCell ref="H23:R23"/>
    <mergeCell ref="A17:B18"/>
    <mergeCell ref="C17:R18"/>
    <mergeCell ref="A19:B19"/>
    <mergeCell ref="C19:D19"/>
    <mergeCell ref="E19:I19"/>
    <mergeCell ref="J19:R19"/>
    <mergeCell ref="A20:B21"/>
    <mergeCell ref="C20:R20"/>
    <mergeCell ref="F40:R40"/>
    <mergeCell ref="A27:B29"/>
    <mergeCell ref="C27:R29"/>
    <mergeCell ref="A30:A36"/>
    <mergeCell ref="C30:R30"/>
    <mergeCell ref="B31:B32"/>
    <mergeCell ref="C31:E32"/>
    <mergeCell ref="F31:G31"/>
    <mergeCell ref="D33:F33"/>
    <mergeCell ref="G33:R33"/>
    <mergeCell ref="B34:B36"/>
    <mergeCell ref="C34:R36"/>
    <mergeCell ref="A37:D37"/>
    <mergeCell ref="G37:R37"/>
    <mergeCell ref="F38:R38"/>
    <mergeCell ref="F39:R39"/>
    <mergeCell ref="A26:B26"/>
    <mergeCell ref="D26:F26"/>
    <mergeCell ref="G26:R26"/>
  </mergeCells>
  <phoneticPr fontId="2"/>
  <conditionalFormatting sqref="C9:D9 I9:R9 C19 G37:R37 F38:R38 F40:R40">
    <cfRule type="containsBlanks" dxfId="2" priority="1">
      <formula>LEN(TRIM(C9))=0</formula>
    </cfRule>
  </conditionalFormatting>
  <conditionalFormatting sqref="C23:F23 H23:R23 C24:E25 H24:O25 C26 G26:R26 C27:R29">
    <cfRule type="containsBlanks" dxfId="1" priority="2">
      <formula>LEN(TRIM(C23))=0</formula>
    </cfRule>
  </conditionalFormatting>
  <conditionalFormatting sqref="C10:R18">
    <cfRule type="containsBlanks" dxfId="0" priority="3">
      <formula>LEN(TRIM(C10))=0</formula>
    </cfRule>
  </conditionalFormatting>
  <pageMargins left="0.7" right="0.7" top="0.75" bottom="0.75" header="0.3" footer="0.3"/>
  <pageSetup paperSize="9" scale="89" orientation="portrait" r:id="rId1"/>
  <colBreaks count="1" manualBreakCount="1">
    <brk id="18" max="40" man="1"/>
  </colBreaks>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BCEDF-AFC1-4E4E-A044-1138391E89F6}">
  <sheetPr codeName="Sheet15"/>
  <dimension ref="A1:BL52"/>
  <sheetViews>
    <sheetView topLeftCell="A10" workbookViewId="0">
      <selection activeCell="C22" sqref="C22:R22"/>
    </sheetView>
  </sheetViews>
  <sheetFormatPr defaultColWidth="9" defaultRowHeight="20.399999999999999" customHeight="1"/>
  <cols>
    <col min="1" max="1" width="9" style="219"/>
    <col min="2" max="2" width="21" style="219" customWidth="1"/>
    <col min="3" max="3" width="15.109375" style="219" customWidth="1"/>
    <col min="4" max="4" width="10.77734375" style="219" customWidth="1"/>
    <col min="5" max="15" width="3.33203125" style="219" customWidth="1"/>
    <col min="16" max="16" width="2.88671875" style="219" customWidth="1"/>
    <col min="17" max="17" width="2.88671875" style="220" customWidth="1"/>
    <col min="18" max="18" width="2.109375" style="220" customWidth="1"/>
    <col min="19" max="19" width="3.33203125" style="219" customWidth="1"/>
    <col min="20" max="16384" width="9" style="219"/>
  </cols>
  <sheetData>
    <row r="1" spans="1:64" ht="20.399999999999999" customHeight="1">
      <c r="A1" s="823" t="s">
        <v>337</v>
      </c>
      <c r="B1" s="823"/>
      <c r="C1" s="823"/>
      <c r="D1" s="823"/>
      <c r="E1" s="823"/>
      <c r="F1" s="823"/>
      <c r="G1" s="823"/>
      <c r="H1" s="823"/>
      <c r="I1" s="823"/>
      <c r="J1" s="823"/>
      <c r="K1" s="823"/>
      <c r="L1" s="823"/>
      <c r="M1" s="823"/>
      <c r="N1" s="823"/>
      <c r="O1" s="823"/>
      <c r="P1" s="823"/>
      <c r="Q1" s="823"/>
      <c r="R1" s="823"/>
      <c r="S1" s="823"/>
      <c r="T1" s="823"/>
      <c r="U1" s="823"/>
      <c r="V1" s="823"/>
      <c r="W1" s="823"/>
      <c r="X1" s="255"/>
      <c r="Y1" s="255"/>
      <c r="Z1" s="255"/>
      <c r="AA1" s="255"/>
      <c r="AB1" s="255"/>
      <c r="AC1" s="255"/>
      <c r="AD1" s="255"/>
      <c r="AE1" s="255"/>
      <c r="AF1" s="255"/>
      <c r="AG1" s="255"/>
      <c r="AH1" s="255"/>
      <c r="AI1" s="255"/>
      <c r="AJ1" s="255"/>
      <c r="AK1" s="255"/>
      <c r="AL1" s="255"/>
      <c r="AM1" s="255"/>
      <c r="AN1" s="255"/>
      <c r="AO1" s="255"/>
      <c r="AP1" s="255"/>
      <c r="AQ1" s="255"/>
      <c r="AR1" s="255"/>
      <c r="AS1" s="255"/>
      <c r="AT1" s="255"/>
      <c r="AU1" s="255"/>
      <c r="AV1" s="255"/>
      <c r="AW1" s="255"/>
      <c r="AX1" s="255"/>
      <c r="AY1" s="255"/>
      <c r="AZ1" s="255"/>
      <c r="BA1" s="255"/>
    </row>
    <row r="2" spans="1:64" ht="20.399999999999999" customHeight="1">
      <c r="A2" s="699" t="s">
        <v>303</v>
      </c>
      <c r="B2" s="699"/>
      <c r="C2" s="699"/>
      <c r="D2" s="699"/>
      <c r="E2" s="699"/>
      <c r="F2" s="699"/>
      <c r="G2" s="699"/>
      <c r="H2" s="699"/>
      <c r="I2" s="699"/>
      <c r="J2" s="699"/>
      <c r="K2" s="699"/>
      <c r="L2" s="699"/>
      <c r="M2" s="699"/>
      <c r="N2" s="699"/>
      <c r="O2" s="699"/>
      <c r="P2" s="699"/>
      <c r="Q2" s="699"/>
      <c r="R2" s="699"/>
      <c r="S2" s="256"/>
      <c r="T2" s="257" t="s">
        <v>338</v>
      </c>
      <c r="U2" s="258"/>
      <c r="V2" s="258"/>
      <c r="W2" s="258"/>
      <c r="X2" s="258"/>
      <c r="Y2" s="258"/>
      <c r="Z2" s="258"/>
      <c r="AA2" s="259"/>
      <c r="AB2" s="259"/>
      <c r="AC2" s="259"/>
      <c r="AD2" s="259"/>
      <c r="AE2" s="259"/>
      <c r="AF2" s="259"/>
      <c r="AG2" s="259"/>
      <c r="AH2" s="259"/>
      <c r="AI2" s="259"/>
      <c r="AJ2" s="259"/>
      <c r="AK2" s="259"/>
      <c r="AL2" s="259"/>
      <c r="AM2" s="259"/>
      <c r="AN2" s="259"/>
      <c r="AO2" s="259"/>
      <c r="AP2" s="259"/>
      <c r="AQ2" s="259"/>
      <c r="AR2" s="259"/>
      <c r="AS2" s="259"/>
      <c r="AT2" s="259"/>
      <c r="AU2" s="259"/>
      <c r="AV2" s="259"/>
      <c r="AW2" s="259"/>
      <c r="AX2" s="259"/>
      <c r="AY2" s="259"/>
      <c r="AZ2" s="259"/>
      <c r="BA2" s="259"/>
      <c r="BB2" s="259"/>
      <c r="BC2" s="259"/>
      <c r="BD2" s="259"/>
      <c r="BE2" s="259"/>
      <c r="BF2" s="259"/>
      <c r="BG2" s="259"/>
      <c r="BH2" s="259"/>
      <c r="BI2" s="259"/>
      <c r="BJ2" s="259"/>
      <c r="BK2" s="259"/>
      <c r="BL2" s="259"/>
    </row>
    <row r="3" spans="1:64" ht="20.399999999999999" customHeight="1">
      <c r="A3" s="224"/>
      <c r="B3" s="224"/>
      <c r="C3" s="224"/>
      <c r="D3" s="224"/>
      <c r="E3" s="224"/>
      <c r="F3" s="224"/>
      <c r="G3" s="224"/>
      <c r="H3" s="224"/>
      <c r="I3" s="224"/>
      <c r="J3" s="224"/>
      <c r="K3" s="224"/>
      <c r="L3" s="224"/>
      <c r="M3" s="224"/>
      <c r="N3" s="224"/>
      <c r="O3" s="224"/>
      <c r="P3" s="224"/>
      <c r="Q3" s="224"/>
      <c r="R3" s="224"/>
      <c r="S3" s="224"/>
      <c r="T3" s="258"/>
      <c r="U3" s="258"/>
      <c r="V3" s="258"/>
      <c r="W3" s="258"/>
      <c r="X3" s="258"/>
      <c r="Y3" s="258"/>
      <c r="Z3" s="258"/>
      <c r="AA3" s="259"/>
      <c r="AB3" s="259"/>
      <c r="AC3" s="259"/>
      <c r="AD3" s="259"/>
      <c r="AE3" s="259"/>
      <c r="AF3" s="259"/>
      <c r="AG3" s="259"/>
      <c r="AH3" s="259"/>
      <c r="AI3" s="259"/>
      <c r="AJ3" s="259"/>
      <c r="AK3" s="259"/>
      <c r="AL3" s="259"/>
      <c r="AM3" s="259"/>
      <c r="AN3" s="259"/>
      <c r="AO3" s="259"/>
      <c r="AP3" s="259"/>
      <c r="AQ3" s="259"/>
      <c r="AR3" s="259"/>
      <c r="AS3" s="259"/>
      <c r="AT3" s="259"/>
      <c r="AU3" s="259"/>
      <c r="AV3" s="259"/>
      <c r="AW3" s="259"/>
      <c r="AX3" s="259"/>
      <c r="AY3" s="259"/>
      <c r="AZ3" s="259"/>
      <c r="BA3" s="259"/>
      <c r="BB3" s="259"/>
      <c r="BC3" s="259"/>
      <c r="BD3" s="259"/>
      <c r="BE3" s="259"/>
      <c r="BF3" s="259"/>
      <c r="BG3" s="259"/>
      <c r="BH3" s="259"/>
      <c r="BI3" s="259"/>
      <c r="BJ3" s="259"/>
      <c r="BK3" s="259"/>
      <c r="BL3" s="259"/>
    </row>
    <row r="4" spans="1:64" ht="20.399999999999999" customHeight="1">
      <c r="A4" s="719" t="s">
        <v>305</v>
      </c>
      <c r="B4" s="719"/>
      <c r="C4" s="719"/>
      <c r="D4" s="719"/>
      <c r="E4" s="719"/>
      <c r="F4" s="719"/>
      <c r="G4" s="719"/>
      <c r="H4" s="719"/>
      <c r="I4" s="719"/>
      <c r="J4" s="719"/>
      <c r="K4" s="719"/>
      <c r="L4" s="719"/>
      <c r="M4" s="719"/>
      <c r="N4" s="719"/>
      <c r="O4" s="719"/>
      <c r="P4" s="719"/>
      <c r="Q4" s="719"/>
      <c r="R4" s="719"/>
      <c r="S4" s="260"/>
      <c r="T4" s="258"/>
      <c r="U4" s="258"/>
      <c r="V4" s="258"/>
      <c r="W4" s="258"/>
      <c r="X4" s="258"/>
      <c r="Y4" s="258"/>
      <c r="Z4" s="258"/>
      <c r="AA4" s="259"/>
      <c r="AB4" s="259"/>
      <c r="AC4" s="259"/>
      <c r="AD4" s="259"/>
      <c r="AE4" s="259"/>
      <c r="AF4" s="259"/>
      <c r="AG4" s="259"/>
      <c r="AH4" s="259"/>
      <c r="AI4" s="259"/>
      <c r="AJ4" s="259"/>
      <c r="AK4" s="259"/>
      <c r="AL4" s="259"/>
      <c r="AM4" s="259"/>
      <c r="AN4" s="259"/>
      <c r="AO4" s="259"/>
      <c r="AP4" s="259"/>
      <c r="AQ4" s="259"/>
      <c r="AR4" s="259"/>
      <c r="AS4" s="259"/>
      <c r="AT4" s="259"/>
      <c r="AU4" s="259"/>
      <c r="AV4" s="259"/>
      <c r="AW4" s="259"/>
      <c r="AX4" s="259"/>
      <c r="AY4" s="259"/>
      <c r="AZ4" s="259"/>
      <c r="BA4" s="259"/>
      <c r="BB4" s="259"/>
      <c r="BC4" s="259"/>
      <c r="BD4" s="259"/>
      <c r="BE4" s="259"/>
      <c r="BF4" s="259"/>
      <c r="BG4" s="259"/>
      <c r="BH4" s="259"/>
      <c r="BI4" s="259"/>
      <c r="BJ4" s="259"/>
      <c r="BK4" s="259"/>
      <c r="BL4" s="259"/>
    </row>
    <row r="5" spans="1:64" ht="20.399999999999999" customHeight="1">
      <c r="A5" s="226"/>
      <c r="B5" s="226"/>
      <c r="C5" s="226"/>
      <c r="D5" s="226"/>
      <c r="E5" s="226"/>
      <c r="F5" s="226"/>
      <c r="G5" s="226"/>
      <c r="H5" s="226"/>
      <c r="I5" s="226"/>
      <c r="J5" s="226"/>
      <c r="K5" s="226"/>
      <c r="L5" s="226"/>
      <c r="M5" s="226"/>
      <c r="N5" s="226"/>
      <c r="O5" s="226"/>
      <c r="P5" s="226"/>
      <c r="Q5" s="226"/>
      <c r="R5" s="226"/>
      <c r="S5" s="226"/>
      <c r="T5" s="258"/>
      <c r="U5" s="261"/>
      <c r="V5" s="261"/>
      <c r="W5" s="261"/>
      <c r="X5" s="261"/>
      <c r="Y5" s="261"/>
      <c r="Z5" s="261"/>
      <c r="AA5" s="262"/>
      <c r="AB5" s="262"/>
      <c r="AC5" s="262"/>
      <c r="AD5" s="262"/>
      <c r="AE5" s="262"/>
      <c r="AF5" s="262"/>
      <c r="AG5" s="262"/>
      <c r="AH5" s="262"/>
      <c r="AI5" s="262"/>
      <c r="AJ5" s="262"/>
      <c r="AK5" s="262"/>
      <c r="AL5" s="262"/>
      <c r="AM5" s="262"/>
      <c r="AN5" s="262"/>
      <c r="AO5" s="262"/>
      <c r="AP5" s="262"/>
      <c r="AQ5" s="262"/>
      <c r="AR5" s="262"/>
      <c r="AS5" s="262"/>
      <c r="AT5" s="262"/>
      <c r="AU5" s="262"/>
      <c r="AV5" s="262"/>
      <c r="AW5" s="262"/>
      <c r="AX5" s="262"/>
      <c r="AY5" s="262"/>
      <c r="AZ5" s="262"/>
      <c r="BA5" s="262"/>
      <c r="BB5" s="262"/>
      <c r="BC5" s="262"/>
      <c r="BD5" s="262"/>
      <c r="BE5" s="262"/>
      <c r="BF5" s="262"/>
      <c r="BG5" s="262"/>
      <c r="BH5" s="262"/>
      <c r="BI5" s="262"/>
      <c r="BJ5" s="262"/>
      <c r="BK5" s="262"/>
      <c r="BL5" s="262"/>
    </row>
    <row r="6" spans="1:64" ht="25.5" customHeight="1">
      <c r="B6" s="225" t="s">
        <v>306</v>
      </c>
      <c r="C6" s="227" t="s">
        <v>307</v>
      </c>
      <c r="D6" s="228" t="s">
        <v>306</v>
      </c>
      <c r="E6" s="720" t="s">
        <v>308</v>
      </c>
      <c r="F6" s="720"/>
      <c r="G6" s="720"/>
      <c r="H6" s="720"/>
      <c r="I6" s="720"/>
      <c r="J6" s="720"/>
      <c r="K6" s="720"/>
      <c r="L6" s="720"/>
      <c r="M6" s="720"/>
      <c r="N6" s="720"/>
      <c r="O6" s="720"/>
      <c r="P6" s="229"/>
      <c r="Q6" s="230"/>
      <c r="S6" s="220"/>
      <c r="T6" s="258"/>
      <c r="U6" s="261"/>
      <c r="V6" s="261"/>
      <c r="W6" s="261"/>
      <c r="X6" s="261"/>
      <c r="Y6" s="261"/>
      <c r="Z6" s="261"/>
      <c r="AA6" s="262"/>
      <c r="AB6" s="262"/>
      <c r="AC6" s="262"/>
      <c r="AD6" s="262"/>
      <c r="AE6" s="262"/>
      <c r="AF6" s="262"/>
      <c r="AG6" s="262"/>
      <c r="AH6" s="262"/>
      <c r="AI6" s="262"/>
      <c r="AJ6" s="262"/>
      <c r="AK6" s="262"/>
      <c r="AL6" s="262"/>
      <c r="AM6" s="262"/>
      <c r="AN6" s="262"/>
      <c r="AO6" s="262"/>
      <c r="AP6" s="262"/>
      <c r="AQ6" s="262"/>
      <c r="AR6" s="262"/>
      <c r="AS6" s="262"/>
      <c r="AT6" s="262"/>
      <c r="AU6" s="262"/>
      <c r="AV6" s="262"/>
      <c r="AW6" s="262"/>
      <c r="AX6" s="262"/>
      <c r="AY6" s="262"/>
      <c r="AZ6" s="262"/>
      <c r="BA6" s="262"/>
      <c r="BB6" s="262"/>
      <c r="BC6" s="262"/>
      <c r="BD6" s="262"/>
      <c r="BE6" s="262"/>
      <c r="BF6" s="262"/>
      <c r="BG6" s="262"/>
      <c r="BH6" s="262"/>
      <c r="BI6" s="262"/>
      <c r="BJ6" s="262"/>
      <c r="BK6" s="262"/>
      <c r="BL6" s="262"/>
    </row>
    <row r="7" spans="1:64" ht="26.25" customHeight="1">
      <c r="A7" s="231"/>
      <c r="C7" s="227" t="s">
        <v>309</v>
      </c>
      <c r="D7" s="228"/>
      <c r="E7" s="232"/>
      <c r="F7" s="232"/>
      <c r="G7" s="232"/>
      <c r="H7" s="232"/>
      <c r="I7" s="233"/>
      <c r="J7" s="233"/>
      <c r="K7" s="233"/>
      <c r="L7" s="233"/>
      <c r="M7" s="233"/>
      <c r="N7" s="234"/>
      <c r="O7" s="234"/>
      <c r="P7" s="229"/>
      <c r="Q7" s="230"/>
      <c r="S7" s="220"/>
      <c r="T7" s="258"/>
      <c r="U7" s="258"/>
      <c r="V7" s="258"/>
      <c r="W7" s="258"/>
      <c r="X7" s="258"/>
      <c r="Y7" s="258"/>
      <c r="Z7" s="258"/>
      <c r="AA7" s="259"/>
      <c r="AB7" s="259"/>
      <c r="AC7" s="259"/>
      <c r="AD7" s="259"/>
      <c r="AE7" s="259"/>
      <c r="AF7" s="259"/>
      <c r="AG7" s="259"/>
      <c r="AH7" s="259"/>
      <c r="AI7" s="259"/>
      <c r="AJ7" s="259"/>
      <c r="AK7" s="259"/>
      <c r="AL7" s="259"/>
      <c r="AM7" s="259"/>
      <c r="AN7" s="259"/>
      <c r="AO7" s="259"/>
      <c r="AP7" s="259"/>
      <c r="AQ7" s="259"/>
      <c r="AR7" s="259"/>
      <c r="AS7" s="259"/>
      <c r="AT7" s="259"/>
      <c r="AU7" s="259"/>
      <c r="AV7" s="259"/>
      <c r="AW7" s="259"/>
      <c r="AX7" s="259"/>
      <c r="AY7" s="259"/>
      <c r="AZ7" s="259"/>
      <c r="BA7" s="259"/>
      <c r="BB7" s="259"/>
      <c r="BC7" s="259"/>
      <c r="BD7" s="259"/>
      <c r="BE7" s="259"/>
      <c r="BF7" s="259"/>
      <c r="BG7" s="259"/>
      <c r="BH7" s="259"/>
      <c r="BI7" s="259"/>
      <c r="BJ7" s="259"/>
      <c r="BK7" s="259"/>
      <c r="BL7" s="259"/>
    </row>
    <row r="8" spans="1:64" ht="25.5" customHeight="1">
      <c r="A8" s="231"/>
      <c r="C8" s="227" t="s">
        <v>310</v>
      </c>
      <c r="D8" s="220"/>
      <c r="E8" s="220"/>
      <c r="F8" s="220"/>
      <c r="G8" s="220"/>
      <c r="H8" s="220"/>
      <c r="I8" s="220"/>
      <c r="J8" s="220"/>
      <c r="K8" s="220"/>
      <c r="L8" s="220"/>
      <c r="O8" s="229"/>
      <c r="P8" s="230"/>
      <c r="T8" s="258"/>
      <c r="U8" s="263"/>
      <c r="V8" s="263"/>
      <c r="W8" s="263"/>
      <c r="X8" s="263"/>
      <c r="Y8" s="263"/>
      <c r="Z8" s="263"/>
      <c r="AA8" s="264"/>
      <c r="AB8" s="264"/>
      <c r="AC8" s="264"/>
      <c r="AD8" s="264"/>
      <c r="AE8" s="264"/>
      <c r="AF8" s="264"/>
      <c r="AG8" s="264"/>
      <c r="AH8" s="264"/>
      <c r="AI8" s="264"/>
      <c r="AJ8" s="264"/>
      <c r="AK8" s="264"/>
      <c r="AL8" s="264"/>
      <c r="AM8" s="264"/>
      <c r="AN8" s="264"/>
      <c r="AO8" s="264"/>
      <c r="AP8" s="264"/>
      <c r="AQ8" s="264"/>
      <c r="AR8" s="264"/>
      <c r="AS8" s="264"/>
      <c r="AT8" s="264"/>
      <c r="AU8" s="264"/>
      <c r="AV8" s="264"/>
      <c r="AW8" s="264"/>
      <c r="AX8" s="264"/>
      <c r="AY8" s="264"/>
      <c r="AZ8" s="264"/>
      <c r="BA8" s="264"/>
      <c r="BB8" s="264"/>
      <c r="BC8" s="264"/>
      <c r="BD8" s="264"/>
      <c r="BE8" s="264"/>
      <c r="BF8" s="264"/>
      <c r="BG8" s="264"/>
      <c r="BH8" s="264"/>
      <c r="BI8" s="264"/>
      <c r="BJ8" s="264"/>
      <c r="BK8" s="264"/>
      <c r="BL8" s="264"/>
    </row>
    <row r="9" spans="1:64" ht="26.25" customHeight="1">
      <c r="A9" s="644" t="s">
        <v>311</v>
      </c>
      <c r="B9" s="645"/>
      <c r="C9" s="824" t="s">
        <v>339</v>
      </c>
      <c r="D9" s="825"/>
      <c r="E9" s="644" t="s">
        <v>312</v>
      </c>
      <c r="F9" s="646"/>
      <c r="G9" s="646"/>
      <c r="H9" s="645"/>
      <c r="I9" s="644" t="s">
        <v>340</v>
      </c>
      <c r="J9" s="646"/>
      <c r="K9" s="646"/>
      <c r="L9" s="646"/>
      <c r="M9" s="646"/>
      <c r="N9" s="646"/>
      <c r="O9" s="646"/>
      <c r="P9" s="646"/>
      <c r="Q9" s="646"/>
      <c r="R9" s="645"/>
      <c r="T9" s="257" t="s">
        <v>341</v>
      </c>
      <c r="U9" s="263"/>
      <c r="V9" s="263"/>
      <c r="W9" s="263"/>
      <c r="X9" s="263"/>
      <c r="Y9" s="263"/>
      <c r="Z9" s="263"/>
      <c r="AA9" s="264"/>
      <c r="AB9" s="264"/>
      <c r="AC9" s="264"/>
      <c r="AD9" s="264"/>
      <c r="AE9" s="264"/>
      <c r="AF9" s="264"/>
      <c r="AG9" s="264"/>
      <c r="AH9" s="264"/>
      <c r="AI9" s="264"/>
      <c r="AJ9" s="264"/>
      <c r="AK9" s="264"/>
      <c r="AL9" s="264"/>
      <c r="AM9" s="264"/>
      <c r="AN9" s="264"/>
      <c r="AO9" s="264"/>
      <c r="AP9" s="264"/>
      <c r="AQ9" s="264"/>
      <c r="AR9" s="264"/>
      <c r="AS9" s="264"/>
      <c r="AT9" s="264"/>
      <c r="AU9" s="264"/>
      <c r="AV9" s="264"/>
      <c r="AW9" s="264"/>
      <c r="AX9" s="264"/>
      <c r="AY9" s="264"/>
      <c r="AZ9" s="264"/>
      <c r="BA9" s="264"/>
      <c r="BB9" s="264"/>
      <c r="BC9" s="264"/>
      <c r="BD9" s="264"/>
      <c r="BE9" s="264"/>
      <c r="BF9" s="264"/>
      <c r="BG9" s="264"/>
      <c r="BH9" s="264"/>
      <c r="BI9" s="264"/>
      <c r="BJ9" s="264"/>
      <c r="BK9" s="264"/>
      <c r="BL9" s="264"/>
    </row>
    <row r="10" spans="1:64" ht="15" customHeight="1">
      <c r="A10" s="806" t="s">
        <v>313</v>
      </c>
      <c r="B10" s="807"/>
      <c r="C10" s="808" t="s">
        <v>342</v>
      </c>
      <c r="D10" s="809"/>
      <c r="E10" s="809"/>
      <c r="F10" s="809"/>
      <c r="G10" s="809"/>
      <c r="H10" s="809"/>
      <c r="I10" s="809"/>
      <c r="J10" s="809"/>
      <c r="K10" s="809"/>
      <c r="L10" s="809"/>
      <c r="M10" s="809"/>
      <c r="N10" s="809"/>
      <c r="O10" s="809"/>
      <c r="P10" s="809"/>
      <c r="Q10" s="809"/>
      <c r="R10" s="810"/>
      <c r="T10" s="265"/>
      <c r="U10" s="258"/>
      <c r="V10" s="258"/>
      <c r="W10" s="258"/>
      <c r="X10" s="258"/>
      <c r="Y10" s="258"/>
      <c r="Z10" s="258"/>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c r="AW10" s="259"/>
      <c r="AX10" s="259"/>
      <c r="AY10" s="259"/>
      <c r="AZ10" s="259"/>
      <c r="BA10" s="259"/>
      <c r="BB10" s="259"/>
      <c r="BC10" s="259"/>
      <c r="BD10" s="259"/>
      <c r="BE10" s="259"/>
      <c r="BF10" s="259"/>
      <c r="BG10" s="259"/>
      <c r="BH10" s="259"/>
      <c r="BI10" s="259"/>
      <c r="BJ10" s="259"/>
      <c r="BK10" s="259"/>
      <c r="BL10" s="259"/>
    </row>
    <row r="11" spans="1:64" ht="20.399999999999999" customHeight="1">
      <c r="A11" s="702" t="s">
        <v>314</v>
      </c>
      <c r="B11" s="680"/>
      <c r="C11" s="811" t="s">
        <v>343</v>
      </c>
      <c r="D11" s="812"/>
      <c r="E11" s="812"/>
      <c r="F11" s="812"/>
      <c r="G11" s="812"/>
      <c r="H11" s="812"/>
      <c r="I11" s="812"/>
      <c r="J11" s="812"/>
      <c r="K11" s="812"/>
      <c r="L11" s="812"/>
      <c r="M11" s="812"/>
      <c r="N11" s="812"/>
      <c r="O11" s="812"/>
      <c r="P11" s="812"/>
      <c r="Q11" s="812"/>
      <c r="R11" s="813"/>
      <c r="T11" s="261"/>
      <c r="U11" s="258"/>
      <c r="V11" s="258"/>
      <c r="W11" s="258"/>
      <c r="X11" s="258"/>
      <c r="Y11" s="258"/>
      <c r="Z11" s="258"/>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c r="AW11" s="259"/>
      <c r="AX11" s="259"/>
      <c r="AY11" s="259"/>
      <c r="AZ11" s="259"/>
      <c r="BA11" s="259"/>
      <c r="BB11" s="259"/>
      <c r="BC11" s="259"/>
      <c r="BD11" s="259"/>
      <c r="BE11" s="259"/>
      <c r="BF11" s="259"/>
      <c r="BG11" s="259"/>
      <c r="BH11" s="259"/>
      <c r="BI11" s="259"/>
      <c r="BJ11" s="259"/>
      <c r="BK11" s="259"/>
      <c r="BL11" s="259"/>
    </row>
    <row r="12" spans="1:64" ht="15" customHeight="1">
      <c r="A12" s="702"/>
      <c r="B12" s="680"/>
      <c r="C12" s="814"/>
      <c r="D12" s="815"/>
      <c r="E12" s="815"/>
      <c r="F12" s="815"/>
      <c r="G12" s="815"/>
      <c r="H12" s="815"/>
      <c r="I12" s="815"/>
      <c r="J12" s="815"/>
      <c r="K12" s="815"/>
      <c r="L12" s="815"/>
      <c r="M12" s="815"/>
      <c r="N12" s="815"/>
      <c r="O12" s="815"/>
      <c r="P12" s="815"/>
      <c r="Q12" s="815"/>
      <c r="R12" s="816"/>
      <c r="T12" s="257" t="s">
        <v>344</v>
      </c>
      <c r="U12" s="258"/>
      <c r="V12" s="258"/>
      <c r="W12" s="258"/>
      <c r="X12" s="258"/>
      <c r="Y12" s="258"/>
      <c r="Z12" s="258"/>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c r="AW12" s="259"/>
      <c r="AX12" s="259"/>
      <c r="AY12" s="259"/>
      <c r="AZ12" s="259"/>
      <c r="BA12" s="259"/>
      <c r="BB12" s="259"/>
      <c r="BC12" s="259"/>
      <c r="BD12" s="259"/>
      <c r="BE12" s="259"/>
      <c r="BF12" s="259"/>
      <c r="BG12" s="259"/>
      <c r="BH12" s="259"/>
      <c r="BI12" s="259"/>
      <c r="BJ12" s="259"/>
      <c r="BK12" s="259"/>
      <c r="BL12" s="259"/>
    </row>
    <row r="13" spans="1:64" ht="15" customHeight="1">
      <c r="A13" s="702"/>
      <c r="B13" s="680"/>
      <c r="C13" s="817"/>
      <c r="D13" s="818"/>
      <c r="E13" s="818"/>
      <c r="F13" s="818"/>
      <c r="G13" s="818"/>
      <c r="H13" s="818"/>
      <c r="I13" s="818"/>
      <c r="J13" s="818"/>
      <c r="K13" s="818"/>
      <c r="L13" s="818"/>
      <c r="M13" s="818"/>
      <c r="N13" s="818"/>
      <c r="O13" s="818"/>
      <c r="P13" s="818"/>
      <c r="Q13" s="818"/>
      <c r="R13" s="819"/>
      <c r="T13" s="257"/>
      <c r="U13" s="258"/>
      <c r="V13" s="258"/>
      <c r="W13" s="258"/>
      <c r="X13" s="258"/>
      <c r="Y13" s="258"/>
      <c r="Z13" s="258"/>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c r="AW13" s="259"/>
      <c r="AX13" s="259"/>
      <c r="AY13" s="259"/>
      <c r="AZ13" s="259"/>
      <c r="BA13" s="259"/>
      <c r="BB13" s="259"/>
      <c r="BC13" s="259"/>
      <c r="BD13" s="259"/>
      <c r="BE13" s="259"/>
      <c r="BF13" s="259"/>
      <c r="BG13" s="259"/>
      <c r="BH13" s="259"/>
      <c r="BI13" s="259"/>
      <c r="BJ13" s="259"/>
      <c r="BK13" s="259"/>
      <c r="BL13" s="259"/>
    </row>
    <row r="14" spans="1:64" ht="20.399999999999999" customHeight="1">
      <c r="A14" s="702"/>
      <c r="B14" s="680"/>
      <c r="C14" s="820"/>
      <c r="D14" s="821"/>
      <c r="E14" s="821"/>
      <c r="F14" s="821"/>
      <c r="G14" s="821"/>
      <c r="H14" s="821"/>
      <c r="I14" s="821"/>
      <c r="J14" s="821"/>
      <c r="K14" s="821"/>
      <c r="L14" s="821"/>
      <c r="M14" s="821"/>
      <c r="N14" s="821"/>
      <c r="O14" s="821"/>
      <c r="P14" s="821"/>
      <c r="Q14" s="821"/>
      <c r="R14" s="822"/>
      <c r="T14" s="263"/>
      <c r="V14" s="258"/>
      <c r="W14" s="258"/>
      <c r="X14" s="258"/>
      <c r="Y14" s="258"/>
      <c r="Z14" s="258"/>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c r="AW14" s="259"/>
      <c r="AX14" s="259"/>
      <c r="AY14" s="259"/>
      <c r="AZ14" s="259"/>
      <c r="BA14" s="259"/>
      <c r="BB14" s="259"/>
      <c r="BC14" s="259"/>
      <c r="BD14" s="259"/>
      <c r="BE14" s="259"/>
      <c r="BF14" s="259"/>
      <c r="BG14" s="259"/>
      <c r="BH14" s="259"/>
      <c r="BI14" s="259"/>
      <c r="BJ14" s="259"/>
      <c r="BK14" s="259"/>
      <c r="BL14" s="259"/>
    </row>
    <row r="15" spans="1:64" ht="15" customHeight="1">
      <c r="A15" s="651"/>
      <c r="B15" s="652"/>
      <c r="C15" s="691"/>
      <c r="D15" s="692"/>
      <c r="E15" s="692"/>
      <c r="F15" s="692"/>
      <c r="G15" s="692"/>
      <c r="H15" s="692"/>
      <c r="I15" s="692"/>
      <c r="J15" s="692"/>
      <c r="K15" s="692"/>
      <c r="L15" s="692"/>
      <c r="M15" s="692"/>
      <c r="N15" s="692"/>
      <c r="O15" s="692"/>
      <c r="P15" s="692"/>
      <c r="Q15" s="692"/>
      <c r="R15" s="693"/>
      <c r="T15" s="257"/>
      <c r="V15" s="258"/>
      <c r="W15" s="263"/>
      <c r="X15" s="263"/>
      <c r="Y15" s="263"/>
      <c r="Z15" s="263"/>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4"/>
      <c r="BD15" s="264"/>
      <c r="BE15" s="264"/>
      <c r="BF15" s="259"/>
      <c r="BG15" s="259"/>
      <c r="BH15" s="259"/>
      <c r="BI15" s="259"/>
      <c r="BJ15" s="259"/>
      <c r="BK15" s="259"/>
      <c r="BL15" s="259"/>
    </row>
    <row r="16" spans="1:64" ht="15" customHeight="1">
      <c r="A16" s="795" t="s">
        <v>313</v>
      </c>
      <c r="B16" s="796"/>
      <c r="C16" s="797" t="s">
        <v>345</v>
      </c>
      <c r="D16" s="798"/>
      <c r="E16" s="798"/>
      <c r="F16" s="798"/>
      <c r="G16" s="798"/>
      <c r="H16" s="798"/>
      <c r="I16" s="798"/>
      <c r="J16" s="798"/>
      <c r="K16" s="798"/>
      <c r="L16" s="798"/>
      <c r="M16" s="798"/>
      <c r="N16" s="798"/>
      <c r="O16" s="798"/>
      <c r="P16" s="798"/>
      <c r="Q16" s="798"/>
      <c r="R16" s="799"/>
      <c r="T16" s="257"/>
      <c r="U16" s="263"/>
      <c r="V16" s="263"/>
      <c r="W16" s="263"/>
      <c r="X16" s="263"/>
      <c r="Y16" s="263"/>
      <c r="Z16" s="263"/>
      <c r="AA16" s="264"/>
      <c r="AB16" s="264"/>
      <c r="AC16" s="264"/>
      <c r="AD16" s="264"/>
      <c r="AE16" s="264"/>
      <c r="AF16" s="264"/>
      <c r="AG16" s="264"/>
      <c r="AH16" s="264"/>
      <c r="AI16" s="264"/>
      <c r="AJ16" s="264"/>
      <c r="AK16" s="264"/>
      <c r="AL16" s="264"/>
      <c r="AM16" s="264"/>
      <c r="AN16" s="264"/>
      <c r="AO16" s="264"/>
      <c r="AP16" s="264"/>
      <c r="AQ16" s="264"/>
      <c r="AR16" s="264"/>
      <c r="AS16" s="264"/>
      <c r="AT16" s="264"/>
      <c r="AU16" s="264"/>
      <c r="AV16" s="264"/>
      <c r="AW16" s="264"/>
      <c r="AX16" s="264"/>
      <c r="AY16" s="264"/>
      <c r="AZ16" s="264"/>
      <c r="BA16" s="264"/>
      <c r="BB16" s="264"/>
      <c r="BC16" s="264"/>
      <c r="BD16" s="264"/>
      <c r="BE16" s="264"/>
      <c r="BF16" s="259"/>
      <c r="BG16" s="259"/>
      <c r="BH16" s="259"/>
      <c r="BI16" s="259"/>
      <c r="BJ16" s="259"/>
      <c r="BK16" s="259"/>
      <c r="BL16" s="259"/>
    </row>
    <row r="17" spans="1:64" ht="25.5" customHeight="1">
      <c r="A17" s="702" t="s">
        <v>315</v>
      </c>
      <c r="B17" s="680"/>
      <c r="C17" s="800" t="s">
        <v>346</v>
      </c>
      <c r="D17" s="801"/>
      <c r="E17" s="801"/>
      <c r="F17" s="801"/>
      <c r="G17" s="801"/>
      <c r="H17" s="801"/>
      <c r="I17" s="801"/>
      <c r="J17" s="801"/>
      <c r="K17" s="801"/>
      <c r="L17" s="801"/>
      <c r="M17" s="801"/>
      <c r="N17" s="801"/>
      <c r="O17" s="801"/>
      <c r="P17" s="801"/>
      <c r="Q17" s="801"/>
      <c r="R17" s="802"/>
      <c r="T17" s="257" t="s">
        <v>347</v>
      </c>
      <c r="U17" s="258"/>
      <c r="V17" s="258"/>
      <c r="W17" s="258"/>
      <c r="X17" s="258"/>
      <c r="Y17" s="258"/>
      <c r="Z17" s="258"/>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c r="AW17" s="259"/>
      <c r="AX17" s="259"/>
      <c r="AY17" s="259"/>
      <c r="AZ17" s="259"/>
      <c r="BA17" s="259"/>
      <c r="BB17" s="259"/>
      <c r="BC17" s="259"/>
      <c r="BD17" s="259"/>
      <c r="BE17" s="259"/>
      <c r="BF17" s="259"/>
      <c r="BG17" s="259"/>
      <c r="BH17" s="259"/>
      <c r="BI17" s="259"/>
      <c r="BJ17" s="259"/>
      <c r="BK17" s="259"/>
      <c r="BL17" s="259"/>
    </row>
    <row r="18" spans="1:64" ht="17.25" customHeight="1">
      <c r="A18" s="651"/>
      <c r="B18" s="652"/>
      <c r="C18" s="803"/>
      <c r="D18" s="804"/>
      <c r="E18" s="804"/>
      <c r="F18" s="804"/>
      <c r="G18" s="804"/>
      <c r="H18" s="804"/>
      <c r="I18" s="804"/>
      <c r="J18" s="804"/>
      <c r="K18" s="804"/>
      <c r="L18" s="804"/>
      <c r="M18" s="804"/>
      <c r="N18" s="804"/>
      <c r="O18" s="804"/>
      <c r="P18" s="804"/>
      <c r="Q18" s="804"/>
      <c r="R18" s="805"/>
      <c r="T18" s="257"/>
      <c r="U18" s="258"/>
      <c r="V18" s="258"/>
      <c r="W18" s="258"/>
      <c r="X18" s="258"/>
      <c r="Y18" s="258"/>
      <c r="Z18" s="258"/>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c r="AW18" s="259"/>
      <c r="AX18" s="259"/>
      <c r="AY18" s="259"/>
      <c r="AZ18" s="259"/>
      <c r="BA18" s="259"/>
      <c r="BB18" s="259"/>
      <c r="BC18" s="259"/>
      <c r="BD18" s="259"/>
      <c r="BE18" s="259"/>
      <c r="BF18" s="259"/>
      <c r="BG18" s="259"/>
      <c r="BH18" s="259"/>
      <c r="BI18" s="259"/>
      <c r="BJ18" s="259"/>
      <c r="BK18" s="259"/>
      <c r="BL18" s="259"/>
    </row>
    <row r="19" spans="1:64" ht="26.25" customHeight="1">
      <c r="A19" s="644" t="s">
        <v>316</v>
      </c>
      <c r="B19" s="645"/>
      <c r="C19" s="644" t="s">
        <v>348</v>
      </c>
      <c r="D19" s="645"/>
      <c r="E19" s="644" t="s">
        <v>317</v>
      </c>
      <c r="F19" s="646"/>
      <c r="G19" s="646"/>
      <c r="H19" s="646"/>
      <c r="I19" s="645"/>
      <c r="J19" s="646" t="s">
        <v>349</v>
      </c>
      <c r="K19" s="646"/>
      <c r="L19" s="646"/>
      <c r="M19" s="646"/>
      <c r="N19" s="646"/>
      <c r="O19" s="646"/>
      <c r="P19" s="646"/>
      <c r="Q19" s="646"/>
      <c r="R19" s="645"/>
      <c r="T19" s="257" t="s">
        <v>350</v>
      </c>
      <c r="U19" s="258"/>
      <c r="V19" s="258"/>
      <c r="W19" s="258"/>
      <c r="X19" s="258"/>
      <c r="Y19" s="258"/>
      <c r="Z19" s="258"/>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c r="AW19" s="259"/>
      <c r="AX19" s="259"/>
      <c r="AY19" s="259"/>
      <c r="AZ19" s="259"/>
      <c r="BA19" s="259"/>
      <c r="BB19" s="259"/>
      <c r="BC19" s="259"/>
      <c r="BD19" s="259"/>
      <c r="BE19" s="259"/>
      <c r="BF19" s="259"/>
      <c r="BG19" s="259"/>
      <c r="BH19" s="259"/>
      <c r="BI19" s="259"/>
      <c r="BJ19" s="259"/>
      <c r="BK19" s="259"/>
      <c r="BL19" s="259"/>
    </row>
    <row r="20" spans="1:64" ht="24.75" customHeight="1">
      <c r="A20" s="650" t="s">
        <v>319</v>
      </c>
      <c r="B20" s="639"/>
      <c r="C20" s="653" t="s">
        <v>351</v>
      </c>
      <c r="D20" s="654"/>
      <c r="E20" s="654"/>
      <c r="F20" s="654"/>
      <c r="G20" s="654"/>
      <c r="H20" s="654"/>
      <c r="I20" s="654"/>
      <c r="J20" s="654"/>
      <c r="K20" s="654"/>
      <c r="L20" s="654"/>
      <c r="M20" s="654"/>
      <c r="N20" s="654"/>
      <c r="O20" s="654"/>
      <c r="P20" s="654"/>
      <c r="Q20" s="654"/>
      <c r="R20" s="655"/>
      <c r="T20" s="793" t="s">
        <v>352</v>
      </c>
      <c r="U20" s="793"/>
      <c r="V20" s="793"/>
      <c r="W20" s="793"/>
      <c r="X20" s="793"/>
      <c r="Y20" s="793"/>
      <c r="Z20" s="793"/>
      <c r="AA20" s="266"/>
      <c r="AB20" s="259"/>
      <c r="AC20" s="259"/>
      <c r="AD20" s="259"/>
      <c r="AE20" s="259"/>
      <c r="AF20" s="259"/>
      <c r="AG20" s="259"/>
      <c r="AH20" s="259"/>
      <c r="AI20" s="259"/>
      <c r="AJ20" s="259"/>
      <c r="AK20" s="259"/>
      <c r="AL20" s="259"/>
      <c r="AM20" s="259"/>
      <c r="AN20" s="259"/>
      <c r="AO20" s="259"/>
      <c r="AP20" s="259"/>
      <c r="AQ20" s="259"/>
      <c r="AR20" s="259"/>
      <c r="AS20" s="259"/>
      <c r="AT20" s="259"/>
      <c r="AU20" s="259"/>
      <c r="AV20" s="259"/>
      <c r="AW20" s="259"/>
      <c r="AX20" s="259"/>
      <c r="AY20" s="259"/>
      <c r="AZ20" s="259"/>
      <c r="BA20" s="259"/>
      <c r="BB20" s="259"/>
      <c r="BC20" s="259"/>
      <c r="BD20" s="259"/>
      <c r="BE20" s="259"/>
      <c r="BF20" s="259"/>
      <c r="BG20" s="259"/>
      <c r="BH20" s="259"/>
      <c r="BI20" s="259"/>
      <c r="BJ20" s="259"/>
      <c r="BK20" s="259"/>
      <c r="BL20" s="259"/>
    </row>
    <row r="21" spans="1:64" ht="25.5" customHeight="1">
      <c r="A21" s="651"/>
      <c r="B21" s="652"/>
      <c r="C21" s="651" t="s">
        <v>321</v>
      </c>
      <c r="D21" s="794"/>
      <c r="E21" s="794"/>
      <c r="F21" s="794"/>
      <c r="G21" s="794"/>
      <c r="H21" s="794"/>
      <c r="I21" s="794"/>
      <c r="J21" s="794"/>
      <c r="K21" s="794"/>
      <c r="L21" s="794"/>
      <c r="M21" s="794"/>
      <c r="N21" s="794"/>
      <c r="O21" s="794"/>
      <c r="P21" s="794"/>
      <c r="Q21" s="794"/>
      <c r="R21" s="652"/>
      <c r="T21" s="793"/>
      <c r="U21" s="793"/>
      <c r="V21" s="793"/>
      <c r="W21" s="793"/>
      <c r="X21" s="793"/>
      <c r="Y21" s="793"/>
      <c r="Z21" s="793"/>
      <c r="AA21" s="266"/>
      <c r="AB21" s="259"/>
      <c r="AC21" s="259"/>
      <c r="AD21" s="259"/>
      <c r="AE21" s="259"/>
      <c r="AF21" s="259"/>
      <c r="AG21" s="259"/>
      <c r="AH21" s="259"/>
      <c r="AI21" s="259"/>
      <c r="AJ21" s="259"/>
      <c r="AK21" s="259"/>
      <c r="AL21" s="259"/>
      <c r="AM21" s="259"/>
      <c r="AN21" s="259"/>
      <c r="AO21" s="259"/>
      <c r="AP21" s="259"/>
      <c r="AQ21" s="259"/>
      <c r="AR21" s="259"/>
      <c r="AS21" s="259"/>
      <c r="AT21" s="259"/>
      <c r="AU21" s="259"/>
      <c r="AV21" s="259"/>
      <c r="AW21" s="259"/>
      <c r="AX21" s="259"/>
      <c r="AY21" s="259"/>
      <c r="AZ21" s="259"/>
      <c r="BA21" s="259"/>
      <c r="BB21" s="259"/>
      <c r="BC21" s="259"/>
      <c r="BD21" s="259"/>
      <c r="BE21" s="259"/>
      <c r="BF21" s="259"/>
      <c r="BG21" s="259"/>
      <c r="BH21" s="259"/>
      <c r="BI21" s="259"/>
      <c r="BJ21" s="259"/>
      <c r="BK21" s="259"/>
      <c r="BL21" s="259"/>
    </row>
    <row r="22" spans="1:64" ht="37.5" customHeight="1">
      <c r="A22" s="644" t="s">
        <v>322</v>
      </c>
      <c r="B22" s="645"/>
      <c r="C22" s="644" t="s">
        <v>353</v>
      </c>
      <c r="D22" s="646"/>
      <c r="E22" s="646"/>
      <c r="F22" s="646"/>
      <c r="G22" s="646"/>
      <c r="H22" s="646"/>
      <c r="I22" s="646"/>
      <c r="J22" s="646"/>
      <c r="K22" s="646"/>
      <c r="L22" s="646"/>
      <c r="M22" s="646"/>
      <c r="N22" s="646"/>
      <c r="O22" s="646"/>
      <c r="P22" s="646"/>
      <c r="Q22" s="646"/>
      <c r="R22" s="645"/>
      <c r="T22" s="257" t="s">
        <v>354</v>
      </c>
      <c r="U22" s="267"/>
      <c r="V22" s="267"/>
      <c r="W22" s="267"/>
      <c r="X22" s="267"/>
      <c r="Y22" s="267"/>
      <c r="Z22" s="267"/>
      <c r="AA22" s="268"/>
      <c r="AB22" s="268"/>
      <c r="AC22" s="268"/>
      <c r="AD22" s="268"/>
      <c r="AE22" s="268"/>
      <c r="AF22" s="268"/>
      <c r="AG22" s="268"/>
      <c r="AH22" s="268"/>
      <c r="AI22" s="268"/>
      <c r="AJ22" s="268"/>
      <c r="AK22" s="268"/>
      <c r="AL22" s="268"/>
      <c r="AM22" s="268"/>
      <c r="AN22" s="268"/>
      <c r="AO22" s="268"/>
      <c r="AP22" s="268"/>
      <c r="AQ22" s="268"/>
      <c r="AR22" s="268"/>
      <c r="AS22" s="268"/>
      <c r="AT22" s="268"/>
      <c r="AU22" s="268"/>
      <c r="AV22" s="268"/>
      <c r="AW22" s="268"/>
      <c r="AX22" s="268"/>
      <c r="AY22" s="268"/>
      <c r="AZ22" s="268"/>
      <c r="BA22" s="268"/>
      <c r="BB22" s="268"/>
      <c r="BC22" s="268"/>
      <c r="BD22" s="268"/>
      <c r="BE22" s="268"/>
      <c r="BF22" s="268"/>
      <c r="BG22" s="268"/>
      <c r="BH22" s="268"/>
      <c r="BI22" s="268"/>
      <c r="BJ22" s="268"/>
      <c r="BK22" s="268"/>
      <c r="BL22" s="268"/>
    </row>
    <row r="23" spans="1:64" ht="14.25" customHeight="1">
      <c r="A23" s="650" t="s">
        <v>313</v>
      </c>
      <c r="B23" s="639"/>
      <c r="C23" s="785" t="s">
        <v>355</v>
      </c>
      <c r="D23" s="786"/>
      <c r="E23" s="786"/>
      <c r="F23" s="786"/>
      <c r="G23" s="786"/>
      <c r="H23" s="786"/>
      <c r="I23" s="786"/>
      <c r="J23" s="786"/>
      <c r="K23" s="786"/>
      <c r="L23" s="786"/>
      <c r="M23" s="786"/>
      <c r="N23" s="786"/>
      <c r="O23" s="786"/>
      <c r="P23" s="786"/>
      <c r="Q23" s="786"/>
      <c r="R23" s="787"/>
      <c r="T23" s="257"/>
      <c r="U23" s="258"/>
      <c r="V23" s="258"/>
      <c r="W23" s="258"/>
      <c r="X23" s="258"/>
      <c r="Y23" s="258"/>
      <c r="Z23" s="258"/>
      <c r="AA23" s="268"/>
      <c r="AB23" s="268"/>
      <c r="AC23" s="268"/>
      <c r="AD23" s="268"/>
      <c r="AE23" s="268"/>
      <c r="AF23" s="268"/>
      <c r="AG23" s="268"/>
      <c r="AH23" s="268"/>
      <c r="AI23" s="268"/>
      <c r="AJ23" s="268"/>
      <c r="AK23" s="268"/>
      <c r="AL23" s="268"/>
      <c r="AM23" s="268"/>
      <c r="AN23" s="268"/>
      <c r="AO23" s="268"/>
      <c r="AP23" s="268"/>
      <c r="AQ23" s="268"/>
      <c r="AR23" s="268"/>
      <c r="AS23" s="268"/>
      <c r="AT23" s="268"/>
      <c r="AU23" s="268"/>
      <c r="AV23" s="268"/>
      <c r="AW23" s="268"/>
      <c r="AX23" s="268"/>
      <c r="AY23" s="268"/>
      <c r="AZ23" s="268"/>
      <c r="BA23" s="268"/>
      <c r="BB23" s="268"/>
      <c r="BC23" s="268"/>
      <c r="BD23" s="268"/>
      <c r="BE23" s="268"/>
      <c r="BF23" s="268"/>
      <c r="BG23" s="268"/>
      <c r="BH23" s="268"/>
      <c r="BI23" s="268"/>
      <c r="BJ23" s="268"/>
      <c r="BK23" s="268"/>
      <c r="BL23" s="268"/>
    </row>
    <row r="24" spans="1:64" ht="25.5" customHeight="1">
      <c r="A24" s="702" t="s">
        <v>324</v>
      </c>
      <c r="B24" s="680"/>
      <c r="C24" s="788" t="s">
        <v>356</v>
      </c>
      <c r="D24" s="789"/>
      <c r="E24" s="789"/>
      <c r="F24" s="681" t="s">
        <v>325</v>
      </c>
      <c r="G24" s="681"/>
      <c r="H24" s="792" t="s">
        <v>356</v>
      </c>
      <c r="I24" s="792"/>
      <c r="J24" s="792"/>
      <c r="K24" s="792"/>
      <c r="L24" s="792"/>
      <c r="M24" s="792"/>
      <c r="N24" s="792"/>
      <c r="O24" s="792"/>
      <c r="P24" s="240" t="s">
        <v>326</v>
      </c>
      <c r="Q24" s="241"/>
      <c r="R24" s="242"/>
      <c r="T24" s="257"/>
      <c r="U24" s="269"/>
      <c r="V24" s="269"/>
      <c r="W24" s="269"/>
      <c r="X24" s="269"/>
      <c r="Y24" s="269"/>
      <c r="Z24" s="269"/>
      <c r="AA24" s="259"/>
      <c r="AB24" s="259"/>
      <c r="AC24" s="259"/>
      <c r="AD24" s="259"/>
      <c r="AE24" s="259"/>
      <c r="AF24" s="259"/>
      <c r="AG24" s="259"/>
      <c r="AH24" s="259"/>
      <c r="AI24" s="259"/>
      <c r="AJ24" s="259"/>
      <c r="AK24" s="259"/>
      <c r="AL24" s="259"/>
      <c r="AM24" s="259"/>
      <c r="AN24" s="259"/>
      <c r="AO24" s="259"/>
      <c r="AP24" s="259"/>
      <c r="AQ24" s="259"/>
      <c r="AR24" s="259"/>
      <c r="AS24" s="259"/>
      <c r="AT24" s="259"/>
      <c r="AU24" s="259"/>
      <c r="AV24" s="259"/>
      <c r="AW24" s="259"/>
      <c r="AX24" s="259"/>
      <c r="AY24" s="259"/>
      <c r="AZ24" s="259"/>
      <c r="BA24" s="259"/>
      <c r="BB24" s="259"/>
      <c r="BC24" s="259"/>
      <c r="BD24" s="259"/>
      <c r="BE24" s="259"/>
      <c r="BF24" s="259"/>
      <c r="BG24" s="259"/>
      <c r="BH24" s="259"/>
      <c r="BI24" s="259"/>
      <c r="BJ24" s="259"/>
      <c r="BK24" s="259"/>
      <c r="BL24" s="259"/>
    </row>
    <row r="25" spans="1:64" ht="25.5" customHeight="1">
      <c r="A25" s="651"/>
      <c r="B25" s="652"/>
      <c r="C25" s="790"/>
      <c r="D25" s="791"/>
      <c r="E25" s="791"/>
      <c r="F25" s="243"/>
      <c r="G25" s="243"/>
      <c r="H25" s="791"/>
      <c r="I25" s="791"/>
      <c r="J25" s="791"/>
      <c r="K25" s="791"/>
      <c r="L25" s="791"/>
      <c r="M25" s="791"/>
      <c r="N25" s="791"/>
      <c r="O25" s="791"/>
      <c r="P25" s="243"/>
      <c r="Q25" s="243"/>
      <c r="R25" s="244"/>
      <c r="T25" s="257" t="s">
        <v>357</v>
      </c>
      <c r="U25" s="269"/>
      <c r="V25" s="269"/>
      <c r="W25" s="269"/>
      <c r="X25" s="269"/>
      <c r="Y25" s="269"/>
      <c r="Z25" s="269"/>
      <c r="AA25" s="259"/>
      <c r="AB25" s="259"/>
      <c r="AC25" s="259"/>
      <c r="AD25" s="259"/>
      <c r="AE25" s="259"/>
      <c r="AF25" s="259"/>
      <c r="AG25" s="259"/>
      <c r="AH25" s="259"/>
      <c r="AI25" s="259"/>
      <c r="AJ25" s="259"/>
      <c r="AK25" s="259"/>
      <c r="AL25" s="259"/>
      <c r="AM25" s="259"/>
      <c r="AN25" s="259"/>
      <c r="AO25" s="259"/>
      <c r="AP25" s="259"/>
      <c r="AQ25" s="259"/>
      <c r="AR25" s="259"/>
      <c r="AS25" s="259"/>
      <c r="AT25" s="259"/>
      <c r="AU25" s="259"/>
      <c r="AV25" s="259"/>
      <c r="AW25" s="259"/>
      <c r="AX25" s="259"/>
      <c r="AY25" s="259"/>
      <c r="AZ25" s="259"/>
      <c r="BA25" s="259"/>
      <c r="BB25" s="259"/>
      <c r="BC25" s="259"/>
      <c r="BD25" s="259"/>
      <c r="BE25" s="259"/>
      <c r="BF25" s="259"/>
      <c r="BG25" s="259"/>
      <c r="BH25" s="259"/>
      <c r="BI25" s="259"/>
      <c r="BJ25" s="259"/>
      <c r="BK25" s="259"/>
      <c r="BL25" s="259"/>
    </row>
    <row r="26" spans="1:64" ht="33.75" customHeight="1">
      <c r="A26" s="644" t="s">
        <v>327</v>
      </c>
      <c r="B26" s="645"/>
      <c r="C26" s="228" t="s">
        <v>358</v>
      </c>
      <c r="D26" s="644" t="s">
        <v>328</v>
      </c>
      <c r="E26" s="646"/>
      <c r="F26" s="645"/>
      <c r="G26" s="644" t="s">
        <v>359</v>
      </c>
      <c r="H26" s="646"/>
      <c r="I26" s="646"/>
      <c r="J26" s="646"/>
      <c r="K26" s="646"/>
      <c r="L26" s="646"/>
      <c r="M26" s="646"/>
      <c r="N26" s="646"/>
      <c r="O26" s="646"/>
      <c r="P26" s="646"/>
      <c r="Q26" s="646"/>
      <c r="R26" s="645"/>
      <c r="T26" s="258"/>
      <c r="U26" s="258"/>
      <c r="V26" s="258"/>
      <c r="W26" s="258"/>
      <c r="X26" s="258"/>
      <c r="Y26" s="258"/>
      <c r="Z26" s="258"/>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c r="AW26" s="259"/>
      <c r="AX26" s="259"/>
      <c r="AY26" s="259"/>
      <c r="AZ26" s="259"/>
      <c r="BA26" s="259"/>
      <c r="BB26" s="259"/>
      <c r="BC26" s="259"/>
      <c r="BD26" s="259"/>
      <c r="BE26" s="259"/>
      <c r="BF26" s="259"/>
      <c r="BG26" s="259"/>
      <c r="BH26" s="259"/>
      <c r="BI26" s="259"/>
      <c r="BJ26" s="259"/>
      <c r="BK26" s="259"/>
      <c r="BL26" s="259"/>
    </row>
    <row r="27" spans="1:64" ht="10.199999999999999" customHeight="1">
      <c r="A27" s="659" t="s">
        <v>329</v>
      </c>
      <c r="B27" s="660"/>
      <c r="C27" s="775" t="s">
        <v>360</v>
      </c>
      <c r="D27" s="776"/>
      <c r="E27" s="776"/>
      <c r="F27" s="776"/>
      <c r="G27" s="776"/>
      <c r="H27" s="776"/>
      <c r="I27" s="776"/>
      <c r="J27" s="776"/>
      <c r="K27" s="776"/>
      <c r="L27" s="776"/>
      <c r="M27" s="776"/>
      <c r="N27" s="776"/>
      <c r="O27" s="776"/>
      <c r="P27" s="776"/>
      <c r="Q27" s="776"/>
      <c r="R27" s="777"/>
      <c r="T27" s="784" t="s">
        <v>361</v>
      </c>
      <c r="U27" s="784"/>
      <c r="V27" s="784"/>
      <c r="W27" s="784"/>
      <c r="X27" s="784"/>
      <c r="Y27" s="784"/>
      <c r="Z27" s="784"/>
      <c r="AA27" s="784"/>
      <c r="AB27" s="784"/>
      <c r="AC27" s="259"/>
      <c r="AD27" s="259"/>
      <c r="AE27" s="259"/>
      <c r="AF27" s="259"/>
      <c r="AG27" s="259"/>
      <c r="AH27" s="259"/>
      <c r="AI27" s="259"/>
      <c r="AJ27" s="259"/>
      <c r="AK27" s="259"/>
      <c r="AL27" s="259"/>
      <c r="AM27" s="259"/>
      <c r="AN27" s="259"/>
      <c r="AO27" s="259"/>
      <c r="AP27" s="259"/>
      <c r="AQ27" s="259"/>
      <c r="AR27" s="259"/>
      <c r="AS27" s="259"/>
      <c r="AT27" s="259"/>
      <c r="AU27" s="259"/>
      <c r="AV27" s="259"/>
      <c r="AW27" s="259"/>
      <c r="AX27" s="259"/>
      <c r="AY27" s="259"/>
      <c r="AZ27" s="259"/>
      <c r="BA27" s="259"/>
      <c r="BB27" s="259"/>
      <c r="BC27" s="259"/>
      <c r="BD27" s="259"/>
      <c r="BE27" s="259"/>
      <c r="BF27" s="259"/>
      <c r="BG27" s="259"/>
      <c r="BH27" s="259"/>
      <c r="BI27" s="259"/>
      <c r="BJ27" s="259"/>
      <c r="BK27" s="259"/>
      <c r="BL27" s="259"/>
    </row>
    <row r="28" spans="1:64" ht="34.5" customHeight="1">
      <c r="A28" s="661"/>
      <c r="B28" s="662"/>
      <c r="C28" s="778"/>
      <c r="D28" s="779"/>
      <c r="E28" s="779"/>
      <c r="F28" s="779"/>
      <c r="G28" s="779"/>
      <c r="H28" s="779"/>
      <c r="I28" s="779"/>
      <c r="J28" s="779"/>
      <c r="K28" s="779"/>
      <c r="L28" s="779"/>
      <c r="M28" s="779"/>
      <c r="N28" s="779"/>
      <c r="O28" s="779"/>
      <c r="P28" s="779"/>
      <c r="Q28" s="779"/>
      <c r="R28" s="780"/>
      <c r="T28" s="784"/>
      <c r="U28" s="784"/>
      <c r="V28" s="784"/>
      <c r="W28" s="784"/>
      <c r="X28" s="784"/>
      <c r="Y28" s="784"/>
      <c r="Z28" s="784"/>
      <c r="AA28" s="784"/>
      <c r="AB28" s="784"/>
      <c r="AC28" s="259"/>
      <c r="AD28" s="259"/>
      <c r="AE28" s="259"/>
      <c r="AF28" s="259"/>
      <c r="AG28" s="259"/>
      <c r="AH28" s="259"/>
      <c r="AI28" s="259"/>
      <c r="AJ28" s="259"/>
      <c r="AK28" s="259"/>
      <c r="AL28" s="259"/>
      <c r="AM28" s="259"/>
      <c r="AN28" s="259"/>
      <c r="AO28" s="259"/>
      <c r="AP28" s="259"/>
      <c r="AQ28" s="259"/>
      <c r="AR28" s="259"/>
      <c r="AS28" s="259"/>
      <c r="AT28" s="259"/>
      <c r="AU28" s="259"/>
      <c r="AV28" s="259"/>
      <c r="AW28" s="259"/>
      <c r="AX28" s="259"/>
      <c r="AY28" s="259"/>
      <c r="AZ28" s="259"/>
      <c r="BA28" s="259"/>
      <c r="BB28" s="259"/>
      <c r="BC28" s="259"/>
      <c r="BD28" s="259"/>
      <c r="BE28" s="259"/>
      <c r="BF28" s="259"/>
      <c r="BG28" s="259"/>
      <c r="BH28" s="259"/>
      <c r="BI28" s="259"/>
      <c r="BJ28" s="259"/>
      <c r="BK28" s="259"/>
      <c r="BL28" s="259"/>
    </row>
    <row r="29" spans="1:64" ht="16.5" customHeight="1">
      <c r="A29" s="663"/>
      <c r="B29" s="664"/>
      <c r="C29" s="781"/>
      <c r="D29" s="782"/>
      <c r="E29" s="782"/>
      <c r="F29" s="782"/>
      <c r="G29" s="782"/>
      <c r="H29" s="782"/>
      <c r="I29" s="782"/>
      <c r="J29" s="782"/>
      <c r="K29" s="782"/>
      <c r="L29" s="782"/>
      <c r="M29" s="782"/>
      <c r="N29" s="782"/>
      <c r="O29" s="782"/>
      <c r="P29" s="782"/>
      <c r="Q29" s="782"/>
      <c r="R29" s="783"/>
      <c r="T29" s="270" t="s">
        <v>362</v>
      </c>
      <c r="U29" s="271"/>
      <c r="V29" s="258"/>
      <c r="W29" s="258"/>
      <c r="X29" s="258"/>
      <c r="Y29" s="258"/>
      <c r="Z29" s="258"/>
      <c r="AA29" s="259"/>
      <c r="AB29" s="259"/>
      <c r="AC29" s="259"/>
      <c r="AD29" s="259"/>
      <c r="AE29" s="259"/>
      <c r="AF29" s="259"/>
      <c r="AG29" s="259"/>
      <c r="AH29" s="259"/>
      <c r="AI29" s="259"/>
      <c r="AJ29" s="259"/>
      <c r="AK29" s="259"/>
      <c r="AL29" s="259"/>
      <c r="AM29" s="259"/>
      <c r="AN29" s="259"/>
      <c r="AO29" s="259"/>
      <c r="AP29" s="259"/>
      <c r="AQ29" s="259"/>
      <c r="AR29" s="259"/>
      <c r="AS29" s="259"/>
      <c r="AT29" s="259"/>
      <c r="AU29" s="259"/>
      <c r="AV29" s="259"/>
      <c r="AW29" s="259"/>
      <c r="AX29" s="259"/>
      <c r="AY29" s="259"/>
      <c r="AZ29" s="259"/>
      <c r="BA29" s="259"/>
      <c r="BB29" s="259"/>
      <c r="BC29" s="259"/>
      <c r="BD29" s="259"/>
      <c r="BE29" s="259"/>
      <c r="BF29" s="259"/>
      <c r="BG29" s="259"/>
      <c r="BH29" s="259"/>
      <c r="BI29" s="259"/>
      <c r="BJ29" s="259"/>
      <c r="BK29" s="259"/>
      <c r="BL29" s="259"/>
    </row>
    <row r="30" spans="1:64" ht="16.5" customHeight="1">
      <c r="A30" s="743" t="s">
        <v>330</v>
      </c>
      <c r="B30" s="272" t="s">
        <v>313</v>
      </c>
      <c r="C30" s="746"/>
      <c r="D30" s="747"/>
      <c r="E30" s="747"/>
      <c r="F30" s="747"/>
      <c r="G30" s="747"/>
      <c r="H30" s="747"/>
      <c r="I30" s="747"/>
      <c r="J30" s="747"/>
      <c r="K30" s="747"/>
      <c r="L30" s="747"/>
      <c r="M30" s="747"/>
      <c r="N30" s="747"/>
      <c r="O30" s="747"/>
      <c r="P30" s="747"/>
      <c r="Q30" s="747"/>
      <c r="R30" s="748"/>
      <c r="T30" s="273" t="s">
        <v>363</v>
      </c>
      <c r="U30" s="258"/>
      <c r="V30" s="258"/>
      <c r="W30" s="258"/>
      <c r="X30" s="258"/>
      <c r="Y30" s="258"/>
      <c r="Z30" s="258"/>
      <c r="AA30" s="259"/>
      <c r="AB30" s="259"/>
      <c r="AC30" s="259"/>
      <c r="AD30" s="259"/>
      <c r="AE30" s="259"/>
      <c r="AF30" s="259"/>
      <c r="AG30" s="259"/>
      <c r="AH30" s="259"/>
      <c r="AI30" s="259"/>
      <c r="AJ30" s="259"/>
      <c r="AK30" s="259"/>
      <c r="AL30" s="259"/>
      <c r="AM30" s="259"/>
      <c r="AN30" s="259"/>
      <c r="AO30" s="259"/>
      <c r="AP30" s="259"/>
      <c r="AQ30" s="259"/>
      <c r="AR30" s="259"/>
      <c r="AS30" s="259"/>
      <c r="AT30" s="259"/>
      <c r="AU30" s="259"/>
      <c r="AV30" s="259"/>
      <c r="AW30" s="259"/>
      <c r="AX30" s="259"/>
      <c r="AY30" s="259"/>
      <c r="AZ30" s="259"/>
      <c r="BA30" s="259"/>
      <c r="BB30" s="259"/>
      <c r="BC30" s="259"/>
      <c r="BD30" s="259"/>
      <c r="BE30" s="259"/>
      <c r="BF30" s="259"/>
      <c r="BG30" s="259"/>
      <c r="BH30" s="259"/>
      <c r="BI30" s="259"/>
      <c r="BJ30" s="259"/>
      <c r="BK30" s="259"/>
      <c r="BL30" s="259"/>
    </row>
    <row r="31" spans="1:64" ht="28.5" customHeight="1">
      <c r="A31" s="744"/>
      <c r="B31" s="749" t="s">
        <v>324</v>
      </c>
      <c r="C31" s="751"/>
      <c r="D31" s="752"/>
      <c r="E31" s="752"/>
      <c r="F31" s="755" t="s">
        <v>325</v>
      </c>
      <c r="G31" s="755"/>
      <c r="H31" s="274"/>
      <c r="I31" s="274"/>
      <c r="J31" s="274"/>
      <c r="K31" s="274"/>
      <c r="L31" s="274"/>
      <c r="M31" s="274"/>
      <c r="N31" s="274"/>
      <c r="O31" s="275"/>
      <c r="P31" s="276" t="s">
        <v>326</v>
      </c>
      <c r="Q31" s="276"/>
      <c r="R31" s="277"/>
      <c r="T31" s="278" t="s">
        <v>364</v>
      </c>
      <c r="U31" s="258"/>
      <c r="V31" s="258"/>
      <c r="W31" s="258"/>
      <c r="X31" s="258"/>
      <c r="Y31" s="258"/>
      <c r="Z31" s="258"/>
      <c r="AA31" s="259"/>
      <c r="AB31" s="259"/>
      <c r="AC31" s="259"/>
      <c r="AD31" s="259"/>
      <c r="AE31" s="259"/>
      <c r="AF31" s="259"/>
      <c r="AG31" s="259"/>
      <c r="AH31" s="259"/>
      <c r="AI31" s="259"/>
      <c r="AJ31" s="259"/>
      <c r="AK31" s="259"/>
      <c r="AL31" s="259"/>
      <c r="AM31" s="259"/>
      <c r="AN31" s="259"/>
      <c r="AO31" s="259"/>
      <c r="AP31" s="259"/>
      <c r="AQ31" s="259"/>
      <c r="AR31" s="259"/>
      <c r="AS31" s="259"/>
      <c r="AT31" s="259"/>
      <c r="AU31" s="259"/>
      <c r="AV31" s="259"/>
      <c r="AW31" s="259"/>
      <c r="AX31" s="259"/>
      <c r="AY31" s="259"/>
      <c r="AZ31" s="259"/>
      <c r="BA31" s="259"/>
      <c r="BB31" s="259"/>
      <c r="BC31" s="259"/>
      <c r="BD31" s="259"/>
      <c r="BE31" s="259"/>
      <c r="BF31" s="259"/>
      <c r="BG31" s="259"/>
      <c r="BH31" s="259"/>
      <c r="BI31" s="259"/>
      <c r="BJ31" s="259"/>
      <c r="BK31" s="259"/>
      <c r="BL31" s="259"/>
    </row>
    <row r="32" spans="1:64" ht="25.5" customHeight="1">
      <c r="A32" s="744"/>
      <c r="B32" s="750"/>
      <c r="C32" s="753"/>
      <c r="D32" s="754"/>
      <c r="E32" s="754"/>
      <c r="F32" s="279"/>
      <c r="G32" s="279"/>
      <c r="H32" s="279"/>
      <c r="I32" s="279"/>
      <c r="J32" s="280"/>
      <c r="K32" s="280"/>
      <c r="L32" s="279"/>
      <c r="M32" s="279"/>
      <c r="N32" s="279"/>
      <c r="O32" s="279"/>
      <c r="P32" s="279"/>
      <c r="Q32" s="279"/>
      <c r="R32" s="281"/>
      <c r="T32" s="756" t="s">
        <v>361</v>
      </c>
      <c r="U32" s="756"/>
      <c r="V32" s="756"/>
      <c r="W32" s="756"/>
      <c r="X32" s="756"/>
      <c r="Y32" s="756"/>
      <c r="Z32" s="756"/>
      <c r="AA32" s="756"/>
      <c r="AB32" s="282"/>
      <c r="AC32" s="259"/>
      <c r="AD32" s="259"/>
      <c r="AE32" s="259"/>
      <c r="AF32" s="259"/>
      <c r="AG32" s="259"/>
      <c r="AH32" s="259"/>
      <c r="AI32" s="259"/>
      <c r="AJ32" s="259"/>
      <c r="AK32" s="259"/>
      <c r="AL32" s="259"/>
      <c r="AM32" s="259"/>
      <c r="AN32" s="259"/>
      <c r="AO32" s="259"/>
      <c r="AP32" s="259"/>
      <c r="AQ32" s="259"/>
      <c r="AR32" s="259"/>
      <c r="AS32" s="259"/>
      <c r="AT32" s="259"/>
      <c r="AU32" s="259"/>
      <c r="AV32" s="259"/>
      <c r="AW32" s="259"/>
      <c r="AX32" s="259"/>
      <c r="AY32" s="259"/>
      <c r="AZ32" s="259"/>
      <c r="BA32" s="259"/>
      <c r="BB32" s="259"/>
      <c r="BC32" s="259"/>
      <c r="BD32" s="259"/>
      <c r="BE32" s="259"/>
      <c r="BF32" s="259"/>
      <c r="BG32" s="259"/>
      <c r="BH32" s="259"/>
      <c r="BI32" s="259"/>
      <c r="BJ32" s="259"/>
      <c r="BK32" s="259"/>
      <c r="BL32" s="259"/>
    </row>
    <row r="33" spans="1:64" ht="16.5" customHeight="1">
      <c r="A33" s="744"/>
      <c r="B33" s="283" t="s">
        <v>327</v>
      </c>
      <c r="C33" s="284"/>
      <c r="D33" s="757" t="s">
        <v>328</v>
      </c>
      <c r="E33" s="758"/>
      <c r="F33" s="759"/>
      <c r="G33" s="760"/>
      <c r="H33" s="761"/>
      <c r="I33" s="761"/>
      <c r="J33" s="761"/>
      <c r="K33" s="761"/>
      <c r="L33" s="761"/>
      <c r="M33" s="761"/>
      <c r="N33" s="761"/>
      <c r="O33" s="761"/>
      <c r="P33" s="761"/>
      <c r="Q33" s="761"/>
      <c r="R33" s="762"/>
      <c r="T33" s="282"/>
      <c r="U33" s="282"/>
      <c r="V33" s="282"/>
      <c r="W33" s="282"/>
      <c r="X33" s="282"/>
      <c r="Y33" s="282"/>
      <c r="Z33" s="282"/>
      <c r="AA33" s="282"/>
      <c r="AB33" s="282"/>
      <c r="AC33" s="259"/>
      <c r="AD33" s="259"/>
      <c r="AE33" s="259"/>
      <c r="AF33" s="259"/>
      <c r="AG33" s="259"/>
      <c r="AH33" s="259"/>
      <c r="AI33" s="259"/>
      <c r="AJ33" s="259"/>
      <c r="AK33" s="259"/>
      <c r="AL33" s="259"/>
      <c r="AM33" s="259"/>
      <c r="AN33" s="259"/>
      <c r="AO33" s="259"/>
      <c r="AP33" s="259"/>
      <c r="AQ33" s="259"/>
      <c r="AR33" s="259"/>
      <c r="AS33" s="259"/>
      <c r="AT33" s="259"/>
      <c r="AU33" s="259"/>
      <c r="AV33" s="259"/>
      <c r="AW33" s="259"/>
      <c r="AX33" s="259"/>
      <c r="AY33" s="259"/>
      <c r="AZ33" s="259"/>
      <c r="BA33" s="259"/>
      <c r="BB33" s="259"/>
      <c r="BC33" s="259"/>
      <c r="BD33" s="259"/>
      <c r="BE33" s="259"/>
      <c r="BF33" s="259"/>
      <c r="BG33" s="259"/>
      <c r="BH33" s="259"/>
      <c r="BI33" s="259"/>
      <c r="BJ33" s="259"/>
      <c r="BK33" s="259"/>
      <c r="BL33" s="259"/>
    </row>
    <row r="34" spans="1:64" ht="10.199999999999999" customHeight="1">
      <c r="A34" s="744"/>
      <c r="B34" s="763" t="s">
        <v>331</v>
      </c>
      <c r="C34" s="766"/>
      <c r="D34" s="767"/>
      <c r="E34" s="767"/>
      <c r="F34" s="767"/>
      <c r="G34" s="767"/>
      <c r="H34" s="767"/>
      <c r="I34" s="767"/>
      <c r="J34" s="767"/>
      <c r="K34" s="767"/>
      <c r="L34" s="767"/>
      <c r="M34" s="767"/>
      <c r="N34" s="767"/>
      <c r="O34" s="767"/>
      <c r="P34" s="767"/>
      <c r="Q34" s="767"/>
      <c r="R34" s="768"/>
      <c r="T34" s="735" t="s">
        <v>365</v>
      </c>
      <c r="U34" s="735"/>
      <c r="V34" s="735"/>
      <c r="W34" s="735"/>
      <c r="X34" s="735"/>
      <c r="Y34" s="257"/>
      <c r="Z34" s="257"/>
      <c r="AA34" s="257"/>
      <c r="AB34" s="257"/>
      <c r="AC34" s="257"/>
      <c r="AD34" s="259"/>
      <c r="AE34" s="259"/>
      <c r="AF34" s="259"/>
      <c r="AG34" s="259"/>
      <c r="AH34" s="259"/>
      <c r="AI34" s="259"/>
      <c r="AJ34" s="259"/>
      <c r="AK34" s="259"/>
      <c r="AL34" s="259"/>
      <c r="AM34" s="259"/>
      <c r="AN34" s="259"/>
      <c r="AO34" s="259"/>
      <c r="AP34" s="259"/>
      <c r="AQ34" s="259"/>
      <c r="AR34" s="259"/>
      <c r="AS34" s="259"/>
      <c r="AT34" s="259"/>
      <c r="AU34" s="259"/>
      <c r="AV34" s="259"/>
      <c r="AW34" s="259"/>
      <c r="AX34" s="259"/>
      <c r="AY34" s="259"/>
      <c r="AZ34" s="259"/>
      <c r="BA34" s="259"/>
      <c r="BB34" s="259"/>
      <c r="BC34" s="259"/>
      <c r="BD34" s="259"/>
      <c r="BE34" s="259"/>
      <c r="BF34" s="259"/>
      <c r="BG34" s="259"/>
      <c r="BH34" s="259"/>
      <c r="BI34" s="259"/>
      <c r="BJ34" s="259"/>
      <c r="BK34" s="259"/>
      <c r="BL34" s="259"/>
    </row>
    <row r="35" spans="1:64" ht="34.5" customHeight="1">
      <c r="A35" s="744"/>
      <c r="B35" s="764"/>
      <c r="C35" s="769"/>
      <c r="D35" s="770"/>
      <c r="E35" s="770"/>
      <c r="F35" s="770"/>
      <c r="G35" s="770"/>
      <c r="H35" s="770"/>
      <c r="I35" s="770"/>
      <c r="J35" s="770"/>
      <c r="K35" s="770"/>
      <c r="L35" s="770"/>
      <c r="M35" s="770"/>
      <c r="N35" s="770"/>
      <c r="O35" s="770"/>
      <c r="P35" s="770"/>
      <c r="Q35" s="770"/>
      <c r="R35" s="771"/>
      <c r="T35" s="735"/>
      <c r="U35" s="735"/>
      <c r="V35" s="735"/>
      <c r="W35" s="735"/>
      <c r="X35" s="735"/>
      <c r="Y35" s="257"/>
      <c r="Z35" s="257"/>
      <c r="AA35" s="257"/>
      <c r="AB35" s="257"/>
      <c r="AC35" s="257"/>
      <c r="AD35" s="259"/>
      <c r="AE35" s="259"/>
      <c r="AF35" s="259"/>
      <c r="AG35" s="259"/>
      <c r="AH35" s="259"/>
      <c r="AI35" s="259"/>
      <c r="AJ35" s="259"/>
      <c r="AK35" s="259"/>
      <c r="AL35" s="259"/>
      <c r="AM35" s="259"/>
      <c r="AN35" s="259"/>
      <c r="AO35" s="259"/>
      <c r="AP35" s="259"/>
      <c r="AQ35" s="259"/>
      <c r="AR35" s="259"/>
      <c r="AS35" s="259"/>
      <c r="AT35" s="259"/>
      <c r="AU35" s="259"/>
      <c r="AV35" s="259"/>
      <c r="AW35" s="259"/>
      <c r="AX35" s="259"/>
      <c r="AY35" s="259"/>
      <c r="AZ35" s="259"/>
      <c r="BA35" s="259"/>
      <c r="BB35" s="259"/>
      <c r="BC35" s="259"/>
      <c r="BD35" s="259"/>
      <c r="BE35" s="259"/>
      <c r="BF35" s="259"/>
      <c r="BG35" s="259"/>
      <c r="BH35" s="259"/>
      <c r="BI35" s="259"/>
      <c r="BJ35" s="259"/>
      <c r="BK35" s="259"/>
      <c r="BL35" s="259"/>
    </row>
    <row r="36" spans="1:64" ht="25.5" customHeight="1">
      <c r="A36" s="745"/>
      <c r="B36" s="765"/>
      <c r="C36" s="772"/>
      <c r="D36" s="773"/>
      <c r="E36" s="773"/>
      <c r="F36" s="773"/>
      <c r="G36" s="773"/>
      <c r="H36" s="773"/>
      <c r="I36" s="773"/>
      <c r="J36" s="773"/>
      <c r="K36" s="773"/>
      <c r="L36" s="773"/>
      <c r="M36" s="773"/>
      <c r="N36" s="773"/>
      <c r="O36" s="773"/>
      <c r="P36" s="773"/>
      <c r="Q36" s="773"/>
      <c r="R36" s="774"/>
      <c r="T36" s="285" t="s">
        <v>366</v>
      </c>
      <c r="U36" s="258"/>
      <c r="V36" s="258"/>
      <c r="W36" s="258"/>
      <c r="X36" s="258"/>
      <c r="Y36" s="258"/>
      <c r="Z36" s="258"/>
    </row>
    <row r="37" spans="1:64" ht="20.399999999999999" customHeight="1">
      <c r="A37" s="694" t="s">
        <v>332</v>
      </c>
      <c r="B37" s="695"/>
      <c r="C37" s="695"/>
      <c r="D37" s="695"/>
      <c r="G37" s="638" t="s">
        <v>367</v>
      </c>
      <c r="H37" s="638"/>
      <c r="I37" s="638"/>
      <c r="J37" s="638"/>
      <c r="K37" s="638"/>
      <c r="L37" s="638"/>
      <c r="M37" s="638"/>
      <c r="N37" s="638"/>
      <c r="O37" s="638"/>
      <c r="P37" s="638"/>
      <c r="Q37" s="638"/>
      <c r="R37" s="639"/>
      <c r="T37" s="258"/>
      <c r="U37" s="258"/>
      <c r="V37" s="258"/>
      <c r="W37" s="258"/>
      <c r="X37" s="258"/>
      <c r="Y37" s="258"/>
      <c r="Z37" s="258"/>
    </row>
    <row r="38" spans="1:64" ht="18" customHeight="1" thickBot="1">
      <c r="A38" s="286" t="s">
        <v>334</v>
      </c>
      <c r="B38" s="241"/>
      <c r="C38" s="681" t="s">
        <v>368</v>
      </c>
      <c r="D38" s="681"/>
      <c r="E38" s="681"/>
      <c r="F38" s="681"/>
      <c r="G38" s="681"/>
      <c r="H38" s="681"/>
      <c r="I38" s="681"/>
      <c r="J38" s="681"/>
      <c r="K38" s="681"/>
      <c r="L38" s="681"/>
      <c r="M38" s="681"/>
      <c r="N38" s="681"/>
      <c r="O38" s="681"/>
      <c r="P38" s="681"/>
      <c r="Q38" s="681"/>
      <c r="R38" s="680"/>
      <c r="T38" s="257" t="s">
        <v>369</v>
      </c>
      <c r="U38" s="258"/>
      <c r="V38" s="258"/>
      <c r="W38" s="258"/>
      <c r="X38" s="258"/>
      <c r="Y38" s="258"/>
      <c r="Z38" s="258"/>
    </row>
    <row r="39" spans="1:64" ht="37.5" customHeight="1">
      <c r="A39" s="251"/>
      <c r="E39" s="736" t="s">
        <v>370</v>
      </c>
      <c r="F39" s="736"/>
      <c r="G39" s="736"/>
      <c r="H39" s="736"/>
      <c r="I39" s="736"/>
      <c r="J39" s="736"/>
      <c r="K39" s="736"/>
      <c r="L39" s="736"/>
      <c r="M39" s="736"/>
      <c r="O39" s="737" t="s">
        <v>371</v>
      </c>
      <c r="P39" s="738"/>
      <c r="Q39" s="739"/>
      <c r="R39" s="242"/>
      <c r="U39" s="258"/>
      <c r="V39" s="258"/>
      <c r="W39" s="258"/>
      <c r="X39" s="258"/>
      <c r="Y39" s="258"/>
      <c r="Z39" s="258"/>
    </row>
    <row r="40" spans="1:64" ht="19.95" customHeight="1" thickBot="1">
      <c r="A40" s="252"/>
      <c r="B40" s="243"/>
      <c r="C40" s="243"/>
      <c r="D40" s="237" t="s">
        <v>372</v>
      </c>
      <c r="E40" s="656" t="s">
        <v>373</v>
      </c>
      <c r="F40" s="656"/>
      <c r="G40" s="656"/>
      <c r="H40" s="656"/>
      <c r="I40" s="656"/>
      <c r="J40" s="656"/>
      <c r="K40" s="656"/>
      <c r="L40" s="656"/>
      <c r="M40" s="656"/>
      <c r="N40" s="656"/>
      <c r="O40" s="740"/>
      <c r="P40" s="741"/>
      <c r="Q40" s="742"/>
      <c r="R40" s="287"/>
      <c r="S40" s="251"/>
      <c r="T40" s="288" t="s">
        <v>374</v>
      </c>
      <c r="U40" s="258"/>
      <c r="V40" s="258"/>
      <c r="W40" s="258"/>
      <c r="X40" s="258"/>
      <c r="Y40" s="258"/>
      <c r="Z40" s="258"/>
    </row>
    <row r="41" spans="1:64" ht="20.399999999999999" customHeight="1">
      <c r="Q41" s="219"/>
      <c r="R41" s="219"/>
    </row>
    <row r="42" spans="1:64" ht="20.399999999999999" customHeight="1">
      <c r="Q42" s="219"/>
      <c r="R42" s="219"/>
    </row>
    <row r="43" spans="1:64" ht="20.399999999999999" customHeight="1">
      <c r="Q43" s="219"/>
      <c r="R43" s="219"/>
    </row>
    <row r="44" spans="1:64" ht="20.399999999999999" customHeight="1">
      <c r="Q44" s="219"/>
      <c r="R44" s="224"/>
    </row>
    <row r="45" spans="1:64" ht="20.399999999999999" customHeight="1">
      <c r="Q45" s="230"/>
      <c r="R45" s="219"/>
    </row>
    <row r="46" spans="1:64" ht="20.399999999999999" customHeight="1">
      <c r="P46" s="254"/>
      <c r="Q46" s="230"/>
      <c r="R46" s="219"/>
    </row>
    <row r="47" spans="1:64" ht="20.399999999999999" customHeight="1">
      <c r="P47" s="254"/>
      <c r="Q47" s="230"/>
      <c r="R47" s="219"/>
    </row>
    <row r="48" spans="1:64" ht="20.399999999999999" customHeight="1">
      <c r="Q48" s="230"/>
      <c r="R48" s="219"/>
    </row>
    <row r="49" spans="16:18" ht="20.399999999999999" customHeight="1">
      <c r="P49" s="220"/>
      <c r="Q49" s="230"/>
      <c r="R49" s="219"/>
    </row>
    <row r="50" spans="16:18" ht="20.399999999999999" customHeight="1">
      <c r="P50" s="220"/>
      <c r="Q50" s="230"/>
      <c r="R50" s="219"/>
    </row>
    <row r="51" spans="16:18" ht="20.399999999999999" customHeight="1">
      <c r="P51" s="220"/>
      <c r="Q51" s="230"/>
      <c r="R51" s="219"/>
    </row>
    <row r="52" spans="16:18" ht="20.399999999999999" customHeight="1">
      <c r="R52" s="219"/>
    </row>
  </sheetData>
  <mergeCells count="57">
    <mergeCell ref="A1:W1"/>
    <mergeCell ref="A2:R2"/>
    <mergeCell ref="A4:R4"/>
    <mergeCell ref="E6:O6"/>
    <mergeCell ref="A9:B9"/>
    <mergeCell ref="C9:D9"/>
    <mergeCell ref="E9:H9"/>
    <mergeCell ref="I9:R9"/>
    <mergeCell ref="A10:B10"/>
    <mergeCell ref="C10:R10"/>
    <mergeCell ref="A11:B15"/>
    <mergeCell ref="C11:R12"/>
    <mergeCell ref="C13:R13"/>
    <mergeCell ref="C14:R15"/>
    <mergeCell ref="A16:B16"/>
    <mergeCell ref="C16:R16"/>
    <mergeCell ref="A17:B18"/>
    <mergeCell ref="C17:R18"/>
    <mergeCell ref="A19:B19"/>
    <mergeCell ref="C19:D19"/>
    <mergeCell ref="E19:I19"/>
    <mergeCell ref="J19:R19"/>
    <mergeCell ref="A20:B21"/>
    <mergeCell ref="C20:R20"/>
    <mergeCell ref="T20:Z21"/>
    <mergeCell ref="C21:R21"/>
    <mergeCell ref="A22:B22"/>
    <mergeCell ref="C22:R22"/>
    <mergeCell ref="T27:AB28"/>
    <mergeCell ref="A23:B23"/>
    <mergeCell ref="C23:R23"/>
    <mergeCell ref="A24:B25"/>
    <mergeCell ref="C24:E25"/>
    <mergeCell ref="F24:G24"/>
    <mergeCell ref="H24:O25"/>
    <mergeCell ref="C34:R36"/>
    <mergeCell ref="A26:B26"/>
    <mergeCell ref="D26:F26"/>
    <mergeCell ref="G26:R26"/>
    <mergeCell ref="A27:B29"/>
    <mergeCell ref="C27:R29"/>
    <mergeCell ref="T34:X35"/>
    <mergeCell ref="A37:D37"/>
    <mergeCell ref="G37:R37"/>
    <mergeCell ref="C38:R38"/>
    <mergeCell ref="E39:M39"/>
    <mergeCell ref="O39:Q40"/>
    <mergeCell ref="E40:N40"/>
    <mergeCell ref="A30:A36"/>
    <mergeCell ref="C30:R30"/>
    <mergeCell ref="B31:B32"/>
    <mergeCell ref="C31:E32"/>
    <mergeCell ref="F31:G31"/>
    <mergeCell ref="T32:AA32"/>
    <mergeCell ref="D33:F33"/>
    <mergeCell ref="G33:R33"/>
    <mergeCell ref="B34:B36"/>
  </mergeCells>
  <phoneticPr fontId="2"/>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8EFE2-5BE1-41F5-959A-CBE1112F15DF}">
  <sheetPr codeName="Sheet16"/>
  <dimension ref="A1:I11"/>
  <sheetViews>
    <sheetView workbookViewId="0">
      <selection activeCell="C22" sqref="C22:R22"/>
    </sheetView>
  </sheetViews>
  <sheetFormatPr defaultRowHeight="13.2"/>
  <cols>
    <col min="1" max="1" width="3.109375" style="289" customWidth="1"/>
    <col min="2" max="16384" width="8.88671875" style="289"/>
  </cols>
  <sheetData>
    <row r="1" spans="1:9">
      <c r="A1" s="826" t="s">
        <v>375</v>
      </c>
      <c r="B1" s="826"/>
      <c r="C1" s="826"/>
      <c r="D1" s="826"/>
      <c r="E1" s="826"/>
      <c r="F1" s="826"/>
      <c r="G1" s="826"/>
      <c r="H1" s="826"/>
      <c r="I1" s="826"/>
    </row>
    <row r="2" spans="1:9">
      <c r="A2" s="826"/>
      <c r="B2" s="826"/>
      <c r="C2" s="826"/>
      <c r="D2" s="826"/>
      <c r="E2" s="826"/>
      <c r="F2" s="826"/>
      <c r="G2" s="826"/>
      <c r="H2" s="826"/>
      <c r="I2" s="826"/>
    </row>
    <row r="4" spans="1:9">
      <c r="B4" s="289" t="s">
        <v>376</v>
      </c>
    </row>
    <row r="5" spans="1:9">
      <c r="B5" s="289" t="s">
        <v>377</v>
      </c>
    </row>
    <row r="7" spans="1:9">
      <c r="B7" s="289" t="s">
        <v>378</v>
      </c>
    </row>
    <row r="8" spans="1:9">
      <c r="B8" s="289" t="s">
        <v>379</v>
      </c>
    </row>
    <row r="10" spans="1:9">
      <c r="B10" s="289" t="s">
        <v>380</v>
      </c>
    </row>
    <row r="11" spans="1:9">
      <c r="B11" s="289" t="s">
        <v>381</v>
      </c>
    </row>
  </sheetData>
  <mergeCells count="1">
    <mergeCell ref="A1:I2"/>
  </mergeCells>
  <phoneticPr fontId="2"/>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0EC2F9-55D1-4AC7-A452-495E50D0DEED}">
  <sheetPr codeName="Sheet2">
    <tabColor theme="9"/>
    <pageSetUpPr fitToPage="1"/>
  </sheetPr>
  <dimension ref="A1:M42"/>
  <sheetViews>
    <sheetView view="pageBreakPreview" zoomScaleNormal="100" zoomScaleSheetLayoutView="100" workbookViewId="0">
      <selection activeCell="C11" sqref="C11:G11"/>
    </sheetView>
  </sheetViews>
  <sheetFormatPr defaultColWidth="9" defaultRowHeight="14.4"/>
  <cols>
    <col min="1" max="1" width="7.33203125" style="192" customWidth="1"/>
    <col min="2" max="4" width="16.33203125" style="97" customWidth="1"/>
    <col min="5" max="5" width="20.109375" style="97" customWidth="1"/>
    <col min="6" max="6" width="3.5546875" style="97" customWidth="1"/>
    <col min="7" max="7" width="25.21875" style="97" customWidth="1"/>
    <col min="8" max="9" width="8.21875" style="194" customWidth="1"/>
    <col min="10" max="10" width="11.77734375" style="192" customWidth="1"/>
    <col min="11" max="12" width="9" style="97"/>
    <col min="13" max="13" width="14.44140625" style="97" hidden="1" customWidth="1"/>
    <col min="14" max="16384" width="9" style="97"/>
  </cols>
  <sheetData>
    <row r="1" spans="1:13" ht="21.6" customHeight="1">
      <c r="A1" s="318" t="s">
        <v>256</v>
      </c>
      <c r="B1" s="319"/>
      <c r="C1" s="320"/>
      <c r="G1" s="324" t="s">
        <v>257</v>
      </c>
      <c r="H1" s="324"/>
      <c r="I1" s="324"/>
      <c r="J1" s="324"/>
    </row>
    <row r="2" spans="1:13" ht="30" customHeight="1" thickBot="1">
      <c r="A2" s="321"/>
      <c r="B2" s="322"/>
      <c r="C2" s="323"/>
      <c r="D2" s="188"/>
      <c r="E2" s="188"/>
      <c r="F2" s="188"/>
      <c r="G2" s="189" t="s">
        <v>258</v>
      </c>
      <c r="H2" s="325"/>
      <c r="I2" s="325"/>
      <c r="J2" s="325"/>
    </row>
    <row r="3" spans="1:13" ht="30" customHeight="1">
      <c r="A3" s="316"/>
      <c r="B3" s="190"/>
      <c r="C3" s="190"/>
      <c r="E3" s="191"/>
      <c r="G3" s="189" t="s">
        <v>259</v>
      </c>
      <c r="H3" s="325"/>
      <c r="I3" s="325"/>
      <c r="J3" s="325"/>
    </row>
    <row r="4" spans="1:13" ht="30" customHeight="1">
      <c r="B4" s="188"/>
      <c r="C4" s="188"/>
      <c r="D4" s="188"/>
      <c r="E4" s="188"/>
      <c r="F4" s="188"/>
      <c r="G4" s="189" t="s">
        <v>260</v>
      </c>
      <c r="H4" s="325"/>
      <c r="I4" s="325"/>
      <c r="J4" s="325"/>
    </row>
    <row r="5" spans="1:13" ht="21">
      <c r="B5" s="188"/>
      <c r="C5" s="188"/>
      <c r="D5" s="188"/>
      <c r="E5" s="188"/>
      <c r="F5" s="188"/>
      <c r="G5" s="193"/>
      <c r="J5" s="194"/>
    </row>
    <row r="6" spans="1:13" ht="30.6" customHeight="1">
      <c r="A6" s="317" t="s">
        <v>261</v>
      </c>
      <c r="B6" s="317"/>
      <c r="C6" s="317"/>
      <c r="D6" s="317"/>
      <c r="E6" s="317"/>
      <c r="F6" s="317"/>
      <c r="G6" s="317"/>
      <c r="H6" s="317"/>
      <c r="I6" s="317"/>
      <c r="J6" s="317"/>
    </row>
    <row r="7" spans="1:13" ht="21">
      <c r="A7" s="317" t="s">
        <v>262</v>
      </c>
      <c r="B7" s="317"/>
      <c r="C7" s="317"/>
      <c r="D7" s="317"/>
      <c r="E7" s="317"/>
      <c r="F7" s="317"/>
      <c r="G7" s="317"/>
      <c r="H7" s="317"/>
      <c r="I7" s="317"/>
      <c r="J7" s="317"/>
    </row>
    <row r="8" spans="1:13" s="196" customFormat="1" ht="19.2" customHeight="1">
      <c r="A8" s="195"/>
      <c r="E8" s="197"/>
      <c r="F8" s="197"/>
      <c r="H8" s="198"/>
      <c r="I8" s="194"/>
      <c r="J8" s="195"/>
    </row>
    <row r="9" spans="1:13" s="201" customFormat="1" ht="16.2">
      <c r="A9" s="199"/>
      <c r="B9" s="200"/>
      <c r="C9" s="200"/>
      <c r="D9" s="200"/>
      <c r="H9" s="194"/>
      <c r="I9" s="194"/>
      <c r="J9" s="199"/>
      <c r="M9" s="202" t="s">
        <v>263</v>
      </c>
    </row>
    <row r="10" spans="1:13" ht="30.6" customHeight="1">
      <c r="A10" s="329" t="s">
        <v>139</v>
      </c>
      <c r="B10" s="329"/>
      <c r="C10" s="330">
        <f>+'①公社1号様式、別紙1、別紙2'!R10</f>
        <v>0</v>
      </c>
      <c r="D10" s="330"/>
      <c r="E10" s="330"/>
      <c r="F10" s="330"/>
      <c r="G10" s="330"/>
      <c r="H10" s="331"/>
      <c r="I10" s="331"/>
      <c r="J10" s="331"/>
    </row>
    <row r="11" spans="1:13" ht="30.6" customHeight="1">
      <c r="A11" s="329" t="s">
        <v>264</v>
      </c>
      <c r="B11" s="329"/>
      <c r="C11" s="330">
        <f>+'①公社1号様式、別紙1、別紙2'!I56</f>
        <v>0</v>
      </c>
      <c r="D11" s="330"/>
      <c r="E11" s="330"/>
      <c r="F11" s="330"/>
      <c r="G11" s="330"/>
      <c r="H11" s="332"/>
      <c r="I11" s="332"/>
      <c r="J11" s="332"/>
      <c r="M11" s="97" t="s">
        <v>265</v>
      </c>
    </row>
    <row r="12" spans="1:13" ht="34.5" customHeight="1">
      <c r="A12" s="329" t="s">
        <v>266</v>
      </c>
      <c r="B12" s="329"/>
      <c r="C12" s="333">
        <f>+'①公社1号様式、別紙1、別紙2'!K57</f>
        <v>0</v>
      </c>
      <c r="D12" s="330"/>
      <c r="E12" s="330"/>
      <c r="F12" s="330"/>
      <c r="G12" s="330"/>
      <c r="H12" s="332"/>
      <c r="I12" s="332"/>
      <c r="J12" s="332"/>
      <c r="M12" s="97" t="s">
        <v>256</v>
      </c>
    </row>
    <row r="13" spans="1:13" ht="22.8" customHeight="1">
      <c r="A13" s="205"/>
      <c r="B13" s="205"/>
      <c r="C13" s="204"/>
      <c r="D13" s="204"/>
      <c r="E13" s="204"/>
      <c r="F13" s="204"/>
      <c r="G13" s="205"/>
      <c r="H13" s="204"/>
      <c r="I13" s="204"/>
      <c r="J13" s="204"/>
    </row>
    <row r="14" spans="1:13" ht="19.5" customHeight="1">
      <c r="A14" s="206" t="s">
        <v>267</v>
      </c>
    </row>
    <row r="15" spans="1:13" ht="43.8" customHeight="1">
      <c r="A15" s="207" t="s">
        <v>268</v>
      </c>
      <c r="B15" s="334" t="s">
        <v>269</v>
      </c>
      <c r="C15" s="335"/>
      <c r="D15" s="335"/>
      <c r="E15" s="335"/>
      <c r="F15" s="335"/>
      <c r="G15" s="336"/>
      <c r="H15" s="203" t="s">
        <v>270</v>
      </c>
      <c r="I15" s="203" t="s">
        <v>271</v>
      </c>
      <c r="J15" s="208" t="s">
        <v>272</v>
      </c>
      <c r="M15" s="97" t="s">
        <v>273</v>
      </c>
    </row>
    <row r="16" spans="1:13" ht="25.5" customHeight="1">
      <c r="A16" s="209" t="s">
        <v>274</v>
      </c>
      <c r="B16" s="337" t="s">
        <v>275</v>
      </c>
      <c r="C16" s="338"/>
      <c r="D16" s="338"/>
      <c r="E16" s="339"/>
      <c r="F16" s="339"/>
      <c r="G16" s="339"/>
      <c r="H16" s="210"/>
      <c r="I16" s="211"/>
      <c r="J16" s="212"/>
    </row>
    <row r="17" spans="1:10" ht="25.5" customHeight="1">
      <c r="A17" s="213"/>
      <c r="B17" s="326" t="s">
        <v>276</v>
      </c>
      <c r="C17" s="327"/>
      <c r="D17" s="327"/>
      <c r="E17" s="327"/>
      <c r="F17" s="327"/>
      <c r="G17" s="328"/>
      <c r="H17" s="214"/>
      <c r="I17" s="214"/>
      <c r="J17" s="215"/>
    </row>
    <row r="18" spans="1:10" ht="25.5" customHeight="1">
      <c r="A18" s="213" t="s">
        <v>277</v>
      </c>
      <c r="B18" s="340" t="s">
        <v>278</v>
      </c>
      <c r="C18" s="341"/>
      <c r="D18" s="341"/>
      <c r="E18" s="341"/>
      <c r="F18" s="341"/>
      <c r="G18" s="341"/>
      <c r="H18" s="210"/>
      <c r="I18" s="342"/>
      <c r="J18" s="215"/>
    </row>
    <row r="19" spans="1:10" ht="25.5" customHeight="1">
      <c r="A19" s="213" t="s">
        <v>279</v>
      </c>
      <c r="B19" s="340" t="s">
        <v>280</v>
      </c>
      <c r="C19" s="341"/>
      <c r="D19" s="341"/>
      <c r="E19" s="341"/>
      <c r="F19" s="341"/>
      <c r="G19" s="341"/>
      <c r="H19" s="210"/>
      <c r="I19" s="343"/>
      <c r="J19" s="215"/>
    </row>
    <row r="20" spans="1:10" ht="25.5" customHeight="1">
      <c r="A20" s="213" t="s">
        <v>281</v>
      </c>
      <c r="B20" s="340" t="s">
        <v>408</v>
      </c>
      <c r="C20" s="341"/>
      <c r="D20" s="341"/>
      <c r="E20" s="344"/>
      <c r="F20" s="344"/>
      <c r="G20" s="344"/>
      <c r="H20" s="210"/>
      <c r="I20" s="343"/>
      <c r="J20" s="215"/>
    </row>
    <row r="21" spans="1:10" ht="25.5" customHeight="1">
      <c r="A21" s="213" t="s">
        <v>282</v>
      </c>
      <c r="B21" s="340" t="s">
        <v>409</v>
      </c>
      <c r="C21" s="341"/>
      <c r="D21" s="341"/>
      <c r="E21" s="341"/>
      <c r="F21" s="341"/>
      <c r="G21" s="341"/>
      <c r="H21" s="210"/>
      <c r="I21" s="343"/>
      <c r="J21" s="215"/>
    </row>
    <row r="22" spans="1:10" ht="25.5" customHeight="1">
      <c r="A22" s="213" t="s">
        <v>283</v>
      </c>
      <c r="B22" s="340" t="s">
        <v>284</v>
      </c>
      <c r="C22" s="341"/>
      <c r="D22" s="341"/>
      <c r="E22" s="341"/>
      <c r="F22" s="341"/>
      <c r="G22" s="341"/>
      <c r="H22" s="210"/>
      <c r="I22" s="343"/>
      <c r="J22" s="215"/>
    </row>
    <row r="23" spans="1:10" ht="30" customHeight="1">
      <c r="A23" s="213" t="s">
        <v>285</v>
      </c>
      <c r="B23" s="348" t="s">
        <v>410</v>
      </c>
      <c r="C23" s="349"/>
      <c r="D23" s="349"/>
      <c r="E23" s="350"/>
      <c r="F23" s="350"/>
      <c r="G23" s="350"/>
      <c r="H23" s="210"/>
      <c r="I23" s="216"/>
      <c r="J23" s="215"/>
    </row>
    <row r="24" spans="1:10" ht="25.5" customHeight="1">
      <c r="A24" s="213"/>
      <c r="B24" s="351" t="s">
        <v>286</v>
      </c>
      <c r="C24" s="352"/>
      <c r="D24" s="352"/>
      <c r="E24" s="352"/>
      <c r="F24" s="352"/>
      <c r="G24" s="352"/>
      <c r="H24" s="214"/>
      <c r="I24" s="214"/>
      <c r="J24" s="215"/>
    </row>
    <row r="25" spans="1:10" ht="42.6" customHeight="1">
      <c r="A25" s="213" t="s">
        <v>287</v>
      </c>
      <c r="B25" s="348" t="s">
        <v>411</v>
      </c>
      <c r="C25" s="349"/>
      <c r="D25" s="349"/>
      <c r="E25" s="350"/>
      <c r="F25" s="350"/>
      <c r="G25" s="350"/>
      <c r="H25" s="210"/>
      <c r="I25" s="214"/>
      <c r="J25" s="215"/>
    </row>
    <row r="26" spans="1:10" ht="25.5" customHeight="1">
      <c r="A26" s="213"/>
      <c r="B26" s="348" t="s">
        <v>288</v>
      </c>
      <c r="C26" s="349"/>
      <c r="D26" s="349"/>
      <c r="E26" s="350"/>
      <c r="F26" s="350"/>
      <c r="G26" s="350"/>
      <c r="H26" s="214"/>
      <c r="I26" s="214"/>
      <c r="J26" s="215"/>
    </row>
    <row r="27" spans="1:10" ht="36" customHeight="1">
      <c r="A27" s="213" t="s">
        <v>289</v>
      </c>
      <c r="B27" s="348" t="s">
        <v>290</v>
      </c>
      <c r="C27" s="349"/>
      <c r="D27" s="349"/>
      <c r="E27" s="349"/>
      <c r="F27" s="349"/>
      <c r="G27" s="349"/>
      <c r="H27" s="210"/>
      <c r="I27" s="214"/>
      <c r="J27" s="215"/>
    </row>
    <row r="28" spans="1:10" ht="25.5" customHeight="1">
      <c r="A28" s="213" t="s">
        <v>291</v>
      </c>
      <c r="B28" s="348" t="s">
        <v>292</v>
      </c>
      <c r="C28" s="349"/>
      <c r="D28" s="349"/>
      <c r="E28" s="349"/>
      <c r="F28" s="349"/>
      <c r="G28" s="349"/>
      <c r="H28" s="210"/>
      <c r="I28" s="214"/>
      <c r="J28" s="215"/>
    </row>
    <row r="29" spans="1:10" ht="25.5" customHeight="1">
      <c r="A29" s="213" t="s">
        <v>293</v>
      </c>
      <c r="B29" s="348" t="s">
        <v>294</v>
      </c>
      <c r="C29" s="349"/>
      <c r="D29" s="349"/>
      <c r="E29" s="350"/>
      <c r="F29" s="350"/>
      <c r="G29" s="350"/>
      <c r="H29" s="210"/>
      <c r="I29" s="214"/>
      <c r="J29" s="215"/>
    </row>
    <row r="30" spans="1:10" ht="25.5" customHeight="1">
      <c r="A30" s="213"/>
      <c r="B30" s="351" t="s">
        <v>295</v>
      </c>
      <c r="C30" s="352"/>
      <c r="D30" s="352"/>
      <c r="E30" s="352"/>
      <c r="F30" s="352"/>
      <c r="G30" s="352"/>
      <c r="H30" s="214"/>
      <c r="I30" s="214"/>
      <c r="J30" s="215"/>
    </row>
    <row r="31" spans="1:10" ht="33" customHeight="1">
      <c r="A31" s="213" t="s">
        <v>296</v>
      </c>
      <c r="B31" s="348" t="s">
        <v>297</v>
      </c>
      <c r="C31" s="349"/>
      <c r="D31" s="349"/>
      <c r="E31" s="350"/>
      <c r="F31" s="350"/>
      <c r="G31" s="350"/>
      <c r="H31" s="210"/>
      <c r="I31" s="214"/>
      <c r="J31" s="215"/>
    </row>
    <row r="32" spans="1:10" ht="25.5" customHeight="1">
      <c r="A32" s="213"/>
      <c r="B32" s="351" t="s">
        <v>298</v>
      </c>
      <c r="C32" s="352"/>
      <c r="D32" s="352"/>
      <c r="E32" s="352"/>
      <c r="F32" s="352"/>
      <c r="G32" s="352"/>
      <c r="H32" s="214"/>
      <c r="I32" s="214"/>
      <c r="J32" s="215"/>
    </row>
    <row r="33" spans="1:10" ht="36.6" customHeight="1">
      <c r="A33" s="213"/>
      <c r="B33" s="340" t="s">
        <v>412</v>
      </c>
      <c r="C33" s="341"/>
      <c r="D33" s="341"/>
      <c r="E33" s="341"/>
      <c r="F33" s="341"/>
      <c r="G33" s="341"/>
      <c r="H33" s="210"/>
      <c r="I33" s="214"/>
      <c r="J33" s="215"/>
    </row>
    <row r="34" spans="1:10" ht="25.5" customHeight="1">
      <c r="A34" s="213"/>
      <c r="B34" s="345" t="s">
        <v>299</v>
      </c>
      <c r="C34" s="346"/>
      <c r="D34" s="346"/>
      <c r="E34" s="346"/>
      <c r="F34" s="346"/>
      <c r="G34" s="347"/>
      <c r="H34" s="210"/>
      <c r="I34" s="214"/>
      <c r="J34" s="217"/>
    </row>
    <row r="35" spans="1:10" ht="25.5" customHeight="1">
      <c r="A35" s="213"/>
      <c r="B35" s="340" t="s">
        <v>300</v>
      </c>
      <c r="C35" s="341"/>
      <c r="D35" s="341"/>
      <c r="E35" s="341"/>
      <c r="F35" s="341"/>
      <c r="G35" s="341"/>
      <c r="H35" s="210"/>
      <c r="I35" s="214"/>
      <c r="J35" s="217"/>
    </row>
    <row r="36" spans="1:10" ht="25.2" customHeight="1">
      <c r="A36" s="353" t="s">
        <v>301</v>
      </c>
      <c r="B36" s="353"/>
      <c r="C36" s="353"/>
      <c r="D36" s="353"/>
      <c r="E36" s="353"/>
      <c r="F36" s="353"/>
      <c r="G36" s="353"/>
      <c r="H36" s="353"/>
      <c r="I36" s="353"/>
      <c r="J36" s="353"/>
    </row>
    <row r="37" spans="1:10" ht="25.2" customHeight="1">
      <c r="A37" s="354"/>
      <c r="B37" s="354"/>
      <c r="C37" s="354"/>
      <c r="D37" s="354"/>
      <c r="E37" s="354"/>
      <c r="F37" s="354"/>
      <c r="G37" s="354"/>
      <c r="H37" s="354"/>
      <c r="I37" s="354"/>
      <c r="J37" s="354"/>
    </row>
    <row r="38" spans="1:10" ht="25.2" customHeight="1">
      <c r="A38" s="218"/>
      <c r="B38" s="218"/>
      <c r="C38" s="218"/>
      <c r="D38" s="218"/>
      <c r="E38" s="218"/>
      <c r="F38" s="218"/>
      <c r="G38" s="218"/>
      <c r="H38" s="218"/>
      <c r="I38" s="218"/>
      <c r="J38" s="218"/>
    </row>
    <row r="39" spans="1:10" ht="28.2" customHeight="1">
      <c r="A39" s="355" t="s">
        <v>257</v>
      </c>
      <c r="B39" s="355"/>
      <c r="C39" s="355"/>
      <c r="D39" s="355"/>
      <c r="E39" s="355"/>
      <c r="F39" s="355"/>
      <c r="G39" s="355"/>
      <c r="H39" s="355"/>
      <c r="I39" s="355"/>
      <c r="J39" s="355"/>
    </row>
    <row r="40" spans="1:10" ht="37.200000000000003" customHeight="1">
      <c r="A40" s="356" t="s">
        <v>302</v>
      </c>
      <c r="B40" s="357"/>
      <c r="C40" s="357"/>
      <c r="D40" s="357"/>
      <c r="E40" s="357"/>
      <c r="F40" s="357"/>
      <c r="G40" s="357"/>
      <c r="H40" s="357"/>
      <c r="I40" s="357"/>
      <c r="J40" s="358"/>
    </row>
    <row r="41" spans="1:10" ht="37.200000000000003" customHeight="1">
      <c r="A41" s="359"/>
      <c r="B41" s="360"/>
      <c r="C41" s="360"/>
      <c r="D41" s="360"/>
      <c r="E41" s="360"/>
      <c r="F41" s="360"/>
      <c r="G41" s="360"/>
      <c r="H41" s="360"/>
      <c r="I41" s="360"/>
      <c r="J41" s="361"/>
    </row>
    <row r="42" spans="1:10" ht="37.200000000000003" customHeight="1">
      <c r="A42" s="362"/>
      <c r="B42" s="363"/>
      <c r="C42" s="363"/>
      <c r="D42" s="363"/>
      <c r="E42" s="363"/>
      <c r="F42" s="363"/>
      <c r="G42" s="363"/>
      <c r="H42" s="363"/>
      <c r="I42" s="363"/>
      <c r="J42" s="364"/>
    </row>
  </sheetData>
  <dataConsolidate/>
  <mergeCells count="42">
    <mergeCell ref="B35:G35"/>
    <mergeCell ref="A36:J36"/>
    <mergeCell ref="A37:J37"/>
    <mergeCell ref="A39:J39"/>
    <mergeCell ref="A40:J42"/>
    <mergeCell ref="B34:G34"/>
    <mergeCell ref="B23:G23"/>
    <mergeCell ref="B24:G24"/>
    <mergeCell ref="B25:G25"/>
    <mergeCell ref="B26:G26"/>
    <mergeCell ref="B27:G27"/>
    <mergeCell ref="B28:G28"/>
    <mergeCell ref="B29:G29"/>
    <mergeCell ref="B30:G30"/>
    <mergeCell ref="B31:G31"/>
    <mergeCell ref="B32:G32"/>
    <mergeCell ref="B33:G33"/>
    <mergeCell ref="B18:G18"/>
    <mergeCell ref="I18:I22"/>
    <mergeCell ref="B19:G19"/>
    <mergeCell ref="B20:G20"/>
    <mergeCell ref="B21:G21"/>
    <mergeCell ref="B22:G22"/>
    <mergeCell ref="B17:G17"/>
    <mergeCell ref="A7:J7"/>
    <mergeCell ref="A10:B10"/>
    <mergeCell ref="C10:G10"/>
    <mergeCell ref="H10:J10"/>
    <mergeCell ref="A11:B11"/>
    <mergeCell ref="C11:G11"/>
    <mergeCell ref="H11:J11"/>
    <mergeCell ref="A12:B12"/>
    <mergeCell ref="C12:G12"/>
    <mergeCell ref="H12:J12"/>
    <mergeCell ref="B15:G15"/>
    <mergeCell ref="B16:G16"/>
    <mergeCell ref="A6:J6"/>
    <mergeCell ref="A1:C2"/>
    <mergeCell ref="G1:J1"/>
    <mergeCell ref="H2:J2"/>
    <mergeCell ref="H3:J3"/>
    <mergeCell ref="H4:J4"/>
  </mergeCells>
  <phoneticPr fontId="2"/>
  <printOptions horizontalCentered="1"/>
  <pageMargins left="0.82677165354330717" right="0.23622047244094491" top="0.55118110236220474" bottom="0.55118110236220474" header="0.31496062992125984" footer="0.31496062992125984"/>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7</xdr:col>
                    <xdr:colOff>182880</xdr:colOff>
                    <xdr:row>15</xdr:row>
                    <xdr:rowOff>60960</xdr:rowOff>
                  </from>
                  <to>
                    <xdr:col>7</xdr:col>
                    <xdr:colOff>518160</xdr:colOff>
                    <xdr:row>15</xdr:row>
                    <xdr:rowOff>304800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7</xdr:col>
                    <xdr:colOff>182880</xdr:colOff>
                    <xdr:row>17</xdr:row>
                    <xdr:rowOff>60960</xdr:rowOff>
                  </from>
                  <to>
                    <xdr:col>7</xdr:col>
                    <xdr:colOff>518160</xdr:colOff>
                    <xdr:row>17</xdr:row>
                    <xdr:rowOff>304800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7</xdr:col>
                    <xdr:colOff>182880</xdr:colOff>
                    <xdr:row>18</xdr:row>
                    <xdr:rowOff>60960</xdr:rowOff>
                  </from>
                  <to>
                    <xdr:col>7</xdr:col>
                    <xdr:colOff>518160</xdr:colOff>
                    <xdr:row>18</xdr:row>
                    <xdr:rowOff>304800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7</xdr:col>
                    <xdr:colOff>182880</xdr:colOff>
                    <xdr:row>19</xdr:row>
                    <xdr:rowOff>60960</xdr:rowOff>
                  </from>
                  <to>
                    <xdr:col>7</xdr:col>
                    <xdr:colOff>518160</xdr:colOff>
                    <xdr:row>19</xdr:row>
                    <xdr:rowOff>304800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7</xdr:col>
                    <xdr:colOff>182880</xdr:colOff>
                    <xdr:row>20</xdr:row>
                    <xdr:rowOff>60960</xdr:rowOff>
                  </from>
                  <to>
                    <xdr:col>7</xdr:col>
                    <xdr:colOff>518160</xdr:colOff>
                    <xdr:row>20</xdr:row>
                    <xdr:rowOff>304800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7</xdr:col>
                    <xdr:colOff>182880</xdr:colOff>
                    <xdr:row>21</xdr:row>
                    <xdr:rowOff>60960</xdr:rowOff>
                  </from>
                  <to>
                    <xdr:col>7</xdr:col>
                    <xdr:colOff>518160</xdr:colOff>
                    <xdr:row>21</xdr:row>
                    <xdr:rowOff>304800</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7</xdr:col>
                    <xdr:colOff>182880</xdr:colOff>
                    <xdr:row>22</xdr:row>
                    <xdr:rowOff>60960</xdr:rowOff>
                  </from>
                  <to>
                    <xdr:col>7</xdr:col>
                    <xdr:colOff>518160</xdr:colOff>
                    <xdr:row>22</xdr:row>
                    <xdr:rowOff>304800</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7</xdr:col>
                    <xdr:colOff>182880</xdr:colOff>
                    <xdr:row>26</xdr:row>
                    <xdr:rowOff>60960</xdr:rowOff>
                  </from>
                  <to>
                    <xdr:col>7</xdr:col>
                    <xdr:colOff>518160</xdr:colOff>
                    <xdr:row>26</xdr:row>
                    <xdr:rowOff>304800</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7</xdr:col>
                    <xdr:colOff>182880</xdr:colOff>
                    <xdr:row>27</xdr:row>
                    <xdr:rowOff>60960</xdr:rowOff>
                  </from>
                  <to>
                    <xdr:col>7</xdr:col>
                    <xdr:colOff>518160</xdr:colOff>
                    <xdr:row>27</xdr:row>
                    <xdr:rowOff>304800</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7</xdr:col>
                    <xdr:colOff>182880</xdr:colOff>
                    <xdr:row>28</xdr:row>
                    <xdr:rowOff>60960</xdr:rowOff>
                  </from>
                  <to>
                    <xdr:col>7</xdr:col>
                    <xdr:colOff>518160</xdr:colOff>
                    <xdr:row>28</xdr:row>
                    <xdr:rowOff>304800</xdr:rowOff>
                  </to>
                </anchor>
              </controlPr>
            </control>
          </mc:Choice>
        </mc:AlternateContent>
        <mc:AlternateContent xmlns:mc="http://schemas.openxmlformats.org/markup-compatibility/2006">
          <mc:Choice Requires="x14">
            <control shapeId="24587" r:id="rId14" name="Check Box 11">
              <controlPr defaultSize="0" autoFill="0" autoLine="0" autoPict="0">
                <anchor moveWithCells="1">
                  <from>
                    <xdr:col>7</xdr:col>
                    <xdr:colOff>182880</xdr:colOff>
                    <xdr:row>32</xdr:row>
                    <xdr:rowOff>60960</xdr:rowOff>
                  </from>
                  <to>
                    <xdr:col>7</xdr:col>
                    <xdr:colOff>518160</xdr:colOff>
                    <xdr:row>32</xdr:row>
                    <xdr:rowOff>304800</xdr:rowOff>
                  </to>
                </anchor>
              </controlPr>
            </control>
          </mc:Choice>
        </mc:AlternateContent>
        <mc:AlternateContent xmlns:mc="http://schemas.openxmlformats.org/markup-compatibility/2006">
          <mc:Choice Requires="x14">
            <control shapeId="24588" r:id="rId15" name="Check Box 12">
              <controlPr defaultSize="0" autoFill="0" autoLine="0" autoPict="0">
                <anchor moveWithCells="1">
                  <from>
                    <xdr:col>7</xdr:col>
                    <xdr:colOff>182880</xdr:colOff>
                    <xdr:row>33</xdr:row>
                    <xdr:rowOff>60960</xdr:rowOff>
                  </from>
                  <to>
                    <xdr:col>7</xdr:col>
                    <xdr:colOff>518160</xdr:colOff>
                    <xdr:row>33</xdr:row>
                    <xdr:rowOff>304800</xdr:rowOff>
                  </to>
                </anchor>
              </controlPr>
            </control>
          </mc:Choice>
        </mc:AlternateContent>
        <mc:AlternateContent xmlns:mc="http://schemas.openxmlformats.org/markup-compatibility/2006">
          <mc:Choice Requires="x14">
            <control shapeId="24589" r:id="rId16" name="Check Box 13">
              <controlPr defaultSize="0" autoFill="0" autoLine="0" autoPict="0">
                <anchor moveWithCells="1">
                  <from>
                    <xdr:col>7</xdr:col>
                    <xdr:colOff>182880</xdr:colOff>
                    <xdr:row>34</xdr:row>
                    <xdr:rowOff>60960</xdr:rowOff>
                  </from>
                  <to>
                    <xdr:col>7</xdr:col>
                    <xdr:colOff>518160</xdr:colOff>
                    <xdr:row>34</xdr:row>
                    <xdr:rowOff>304800</xdr:rowOff>
                  </to>
                </anchor>
              </controlPr>
            </control>
          </mc:Choice>
        </mc:AlternateContent>
        <mc:AlternateContent xmlns:mc="http://schemas.openxmlformats.org/markup-compatibility/2006">
          <mc:Choice Requires="x14">
            <control shapeId="24590" r:id="rId17" name="Check Box 14">
              <controlPr defaultSize="0" autoFill="0" autoLine="0" autoPict="0">
                <anchor moveWithCells="1">
                  <from>
                    <xdr:col>8</xdr:col>
                    <xdr:colOff>53340</xdr:colOff>
                    <xdr:row>18</xdr:row>
                    <xdr:rowOff>213360</xdr:rowOff>
                  </from>
                  <to>
                    <xdr:col>8</xdr:col>
                    <xdr:colOff>411480</xdr:colOff>
                    <xdr:row>20</xdr:row>
                    <xdr:rowOff>182880</xdr:rowOff>
                  </to>
                </anchor>
              </controlPr>
            </control>
          </mc:Choice>
        </mc:AlternateContent>
        <mc:AlternateContent xmlns:mc="http://schemas.openxmlformats.org/markup-compatibility/2006">
          <mc:Choice Requires="x14">
            <control shapeId="24591" r:id="rId18" name="Check Box 15">
              <controlPr defaultSize="0" autoFill="0" autoLine="0" autoPict="0">
                <anchor moveWithCells="1">
                  <from>
                    <xdr:col>7</xdr:col>
                    <xdr:colOff>182880</xdr:colOff>
                    <xdr:row>24</xdr:row>
                    <xdr:rowOff>121920</xdr:rowOff>
                  </from>
                  <to>
                    <xdr:col>7</xdr:col>
                    <xdr:colOff>518160</xdr:colOff>
                    <xdr:row>24</xdr:row>
                    <xdr:rowOff>365760</xdr:rowOff>
                  </to>
                </anchor>
              </controlPr>
            </control>
          </mc:Choice>
        </mc:AlternateContent>
        <mc:AlternateContent xmlns:mc="http://schemas.openxmlformats.org/markup-compatibility/2006">
          <mc:Choice Requires="x14">
            <control shapeId="24592" r:id="rId19" name="Check Box 16">
              <controlPr defaultSize="0" autoFill="0" autoLine="0" autoPict="0">
                <anchor moveWithCells="1">
                  <from>
                    <xdr:col>7</xdr:col>
                    <xdr:colOff>182880</xdr:colOff>
                    <xdr:row>30</xdr:row>
                    <xdr:rowOff>91440</xdr:rowOff>
                  </from>
                  <to>
                    <xdr:col>7</xdr:col>
                    <xdr:colOff>518160</xdr:colOff>
                    <xdr:row>31</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37A5F-06D2-41B3-B85F-968C50989F77}">
  <sheetPr codeName="Sheet3"/>
  <dimension ref="A1:AD139"/>
  <sheetViews>
    <sheetView view="pageBreakPreview" zoomScale="107" zoomScaleNormal="85" zoomScaleSheetLayoutView="107" workbookViewId="0">
      <selection activeCell="C27" sqref="C27"/>
    </sheetView>
  </sheetViews>
  <sheetFormatPr defaultRowHeight="13.2"/>
  <cols>
    <col min="1" max="11" width="3" style="14" customWidth="1"/>
    <col min="12" max="16" width="3.44140625" style="14" customWidth="1"/>
    <col min="17" max="28" width="3" style="14" customWidth="1"/>
    <col min="29" max="30" width="3" customWidth="1"/>
  </cols>
  <sheetData>
    <row r="1" spans="1:30">
      <c r="A1" s="2" t="s">
        <v>160</v>
      </c>
      <c r="B1" s="2"/>
      <c r="C1" s="2"/>
      <c r="D1" s="2"/>
      <c r="E1" s="2"/>
      <c r="F1" s="2"/>
      <c r="G1" s="2"/>
      <c r="H1" s="2"/>
      <c r="I1" s="2"/>
      <c r="J1" s="2"/>
      <c r="K1" s="2"/>
      <c r="L1" s="2"/>
      <c r="M1" s="2"/>
      <c r="N1" s="2"/>
      <c r="O1" s="2"/>
      <c r="P1" s="2"/>
      <c r="Q1" s="2"/>
      <c r="R1" s="2"/>
      <c r="S1" s="2"/>
      <c r="T1" s="2"/>
      <c r="U1" s="2"/>
      <c r="V1" s="2"/>
      <c r="W1" s="2"/>
      <c r="X1" s="2"/>
      <c r="Y1" s="2"/>
      <c r="Z1" s="2"/>
      <c r="AA1" s="2"/>
      <c r="AB1" s="2"/>
    </row>
    <row r="2" spans="1:30">
      <c r="A2" s="2"/>
      <c r="B2" s="2"/>
      <c r="C2" s="2"/>
      <c r="D2" s="2"/>
      <c r="E2" s="2"/>
      <c r="F2" s="2"/>
      <c r="G2" s="2"/>
      <c r="H2" s="2"/>
      <c r="I2" s="2"/>
      <c r="J2" s="2"/>
      <c r="K2" s="2"/>
      <c r="L2" s="2"/>
      <c r="M2" s="2"/>
      <c r="N2" s="2"/>
      <c r="O2" s="2"/>
      <c r="P2" s="2"/>
      <c r="Q2" s="2"/>
      <c r="R2" s="2"/>
      <c r="S2" s="2"/>
      <c r="T2" s="2"/>
      <c r="U2" s="2"/>
      <c r="V2" s="2"/>
      <c r="W2" s="2"/>
      <c r="X2" s="2"/>
      <c r="Y2" s="2"/>
      <c r="Z2" s="2"/>
      <c r="AA2" s="2"/>
      <c r="AB2" s="2"/>
    </row>
    <row r="3" spans="1:30" s="1" customFormat="1">
      <c r="A3" s="2"/>
      <c r="B3" s="2"/>
      <c r="C3" s="2"/>
      <c r="D3" s="2"/>
      <c r="E3" s="2"/>
      <c r="F3" s="2"/>
      <c r="G3" s="2"/>
      <c r="H3" s="2"/>
      <c r="I3" s="2"/>
      <c r="J3" s="2"/>
      <c r="K3" s="2"/>
      <c r="L3" s="2"/>
      <c r="M3" s="2"/>
      <c r="N3" s="2"/>
      <c r="O3" s="2"/>
      <c r="P3" s="2"/>
      <c r="Q3" s="2"/>
      <c r="R3" s="2"/>
      <c r="S3" s="2"/>
      <c r="T3" s="2"/>
      <c r="U3" s="2"/>
      <c r="V3" s="2"/>
      <c r="W3" s="2"/>
      <c r="X3" s="2"/>
      <c r="Y3" s="2"/>
      <c r="Z3" s="2"/>
      <c r="AA3" s="2"/>
      <c r="AB3" s="2"/>
    </row>
    <row r="4" spans="1:30" s="1" customFormat="1" ht="13.5" customHeight="1">
      <c r="A4" s="2"/>
      <c r="B4" s="2"/>
      <c r="C4" s="2"/>
      <c r="D4" s="2"/>
      <c r="E4" s="2"/>
      <c r="F4" s="2"/>
      <c r="G4" s="2"/>
      <c r="H4" s="2"/>
      <c r="I4" s="2"/>
      <c r="J4" s="2"/>
      <c r="K4" s="2"/>
      <c r="L4" s="2"/>
      <c r="M4" s="2"/>
      <c r="N4" s="2"/>
      <c r="O4" s="2"/>
      <c r="P4" s="2"/>
      <c r="Q4" s="2"/>
      <c r="R4" s="2"/>
      <c r="S4" s="2"/>
      <c r="T4" s="2"/>
      <c r="U4" s="465" t="s">
        <v>64</v>
      </c>
      <c r="V4" s="465"/>
      <c r="W4" s="465"/>
      <c r="X4" s="465"/>
      <c r="Y4" s="465"/>
      <c r="Z4" s="465"/>
      <c r="AA4" s="465"/>
      <c r="AB4" s="465"/>
    </row>
    <row r="5" spans="1:30" s="1" customFormat="1">
      <c r="A5" s="2"/>
      <c r="B5" s="2" t="s">
        <v>158</v>
      </c>
      <c r="C5" s="2"/>
      <c r="D5" s="2"/>
      <c r="E5" s="2"/>
      <c r="F5" s="2"/>
      <c r="G5" s="2"/>
      <c r="H5" s="2"/>
      <c r="I5" s="2"/>
      <c r="J5" s="2"/>
      <c r="K5" s="2"/>
      <c r="L5" s="2"/>
      <c r="M5" s="2"/>
      <c r="N5" s="2"/>
      <c r="O5" s="2"/>
      <c r="P5" s="2"/>
      <c r="Q5" s="2"/>
      <c r="R5" s="2"/>
      <c r="S5" s="2"/>
      <c r="T5" s="2"/>
      <c r="U5" s="2"/>
      <c r="V5" s="2"/>
      <c r="W5" s="2"/>
      <c r="X5" s="2"/>
      <c r="Y5" s="2"/>
      <c r="Z5" s="2"/>
      <c r="AA5" s="2"/>
      <c r="AB5" s="2"/>
    </row>
    <row r="6" spans="1:30" s="1" customFormat="1">
      <c r="A6" s="2"/>
      <c r="B6" s="2" t="s">
        <v>159</v>
      </c>
      <c r="C6" s="2"/>
      <c r="D6" s="2"/>
      <c r="E6" s="2"/>
      <c r="F6" s="2"/>
      <c r="G6" s="2"/>
      <c r="H6" s="2"/>
      <c r="I6" s="2"/>
      <c r="J6" s="2"/>
      <c r="K6" s="2"/>
      <c r="L6" s="2"/>
      <c r="M6" s="2"/>
      <c r="N6" s="2"/>
      <c r="O6" s="2"/>
      <c r="P6" s="2"/>
      <c r="Q6" s="2"/>
      <c r="R6" s="2"/>
      <c r="S6" s="2"/>
      <c r="T6" s="2"/>
      <c r="U6" s="2"/>
      <c r="V6" s="2"/>
      <c r="W6" s="2"/>
      <c r="X6" s="2"/>
      <c r="Y6" s="2"/>
      <c r="Z6" s="2"/>
      <c r="AA6" s="2"/>
      <c r="AB6" s="2"/>
    </row>
    <row r="7" spans="1:30" s="1" customFormat="1">
      <c r="A7" s="2"/>
      <c r="B7" s="2"/>
      <c r="C7" s="2"/>
      <c r="D7" s="2"/>
      <c r="E7" s="2"/>
      <c r="F7" s="2"/>
      <c r="G7" s="2"/>
      <c r="H7" s="2"/>
      <c r="I7" s="2"/>
      <c r="J7" s="2"/>
      <c r="K7" s="2"/>
      <c r="L7" s="2"/>
      <c r="M7" s="2"/>
      <c r="N7" s="2"/>
      <c r="O7" s="2"/>
      <c r="P7" s="2"/>
      <c r="Q7" s="2"/>
      <c r="R7" s="2"/>
      <c r="S7" s="2"/>
      <c r="T7" s="2"/>
      <c r="U7" s="2"/>
      <c r="V7" s="2"/>
      <c r="W7" s="2"/>
      <c r="X7" s="2"/>
      <c r="Y7" s="2"/>
      <c r="Z7" s="2"/>
      <c r="AA7" s="2"/>
      <c r="AB7" s="2"/>
    </row>
    <row r="8" spans="1:30" s="1" customFormat="1">
      <c r="A8" s="2"/>
      <c r="B8" s="2"/>
      <c r="C8" s="2"/>
      <c r="D8" s="2"/>
      <c r="E8" s="2"/>
      <c r="F8" s="2"/>
      <c r="G8" s="2"/>
      <c r="H8" s="2"/>
      <c r="I8" s="2"/>
      <c r="J8" s="2"/>
      <c r="K8" s="2"/>
      <c r="L8" s="2"/>
      <c r="M8" s="2"/>
      <c r="N8" s="2"/>
      <c r="O8" s="2"/>
      <c r="P8" s="2"/>
      <c r="Q8" s="2"/>
      <c r="R8" s="2"/>
      <c r="S8" s="2"/>
      <c r="T8" s="2"/>
      <c r="U8" s="2"/>
      <c r="V8" s="2"/>
      <c r="W8" s="2"/>
      <c r="X8" s="2"/>
      <c r="Y8" s="2"/>
      <c r="Z8" s="2"/>
      <c r="AA8" s="2"/>
      <c r="AB8" s="2"/>
    </row>
    <row r="9" spans="1:30" s="1" customFormat="1" ht="35.4" customHeight="1">
      <c r="A9" s="2"/>
      <c r="B9" s="2"/>
      <c r="C9" s="2"/>
      <c r="D9" s="2"/>
      <c r="E9" s="2"/>
      <c r="F9" s="2"/>
      <c r="G9" s="2"/>
      <c r="H9" s="2"/>
      <c r="I9" s="2"/>
      <c r="J9" s="2"/>
      <c r="K9" s="2"/>
      <c r="L9" s="466" t="s">
        <v>4</v>
      </c>
      <c r="M9" s="466"/>
      <c r="N9" s="466"/>
      <c r="O9" s="466"/>
      <c r="P9" s="466"/>
      <c r="Q9" s="15"/>
      <c r="R9" s="467"/>
      <c r="S9" s="467"/>
      <c r="T9" s="467"/>
      <c r="U9" s="467"/>
      <c r="V9" s="467"/>
      <c r="W9" s="467"/>
      <c r="X9" s="467"/>
      <c r="Y9" s="467"/>
      <c r="Z9" s="467"/>
      <c r="AA9" s="467"/>
      <c r="AB9" s="467"/>
      <c r="AC9" s="6"/>
    </row>
    <row r="10" spans="1:30" s="1" customFormat="1" ht="35.4" customHeight="1">
      <c r="A10" s="2"/>
      <c r="B10" s="2"/>
      <c r="C10" s="2"/>
      <c r="D10" s="2"/>
      <c r="E10" s="2"/>
      <c r="F10" s="2"/>
      <c r="G10" s="2"/>
      <c r="H10" s="2"/>
      <c r="I10" s="2"/>
      <c r="J10" s="2"/>
      <c r="K10" s="2"/>
      <c r="L10" s="466" t="s">
        <v>5</v>
      </c>
      <c r="M10" s="466"/>
      <c r="N10" s="466"/>
      <c r="O10" s="466"/>
      <c r="P10" s="466"/>
      <c r="Q10" s="15"/>
      <c r="R10" s="467"/>
      <c r="S10" s="467"/>
      <c r="T10" s="467"/>
      <c r="U10" s="467"/>
      <c r="V10" s="467"/>
      <c r="W10" s="467"/>
      <c r="X10" s="467"/>
      <c r="Y10" s="467"/>
      <c r="Z10" s="467"/>
      <c r="AA10" s="467"/>
      <c r="AB10" s="467"/>
      <c r="AC10" s="7"/>
    </row>
    <row r="11" spans="1:30" s="1" customFormat="1" ht="35.4" customHeight="1">
      <c r="A11" s="2"/>
      <c r="B11" s="2"/>
      <c r="C11" s="2"/>
      <c r="D11" s="2"/>
      <c r="E11" s="2"/>
      <c r="F11" s="2"/>
      <c r="G11" s="2"/>
      <c r="H11" s="2"/>
      <c r="I11" s="2"/>
      <c r="J11" s="2"/>
      <c r="K11" s="2"/>
      <c r="L11" s="466" t="s">
        <v>6</v>
      </c>
      <c r="M11" s="466"/>
      <c r="N11" s="466"/>
      <c r="O11" s="466"/>
      <c r="P11" s="466"/>
      <c r="Q11" s="15"/>
      <c r="R11" s="468"/>
      <c r="S11" s="468"/>
      <c r="T11" s="468"/>
      <c r="U11" s="468"/>
      <c r="V11" s="468"/>
      <c r="W11" s="468"/>
      <c r="X11" s="468"/>
      <c r="Y11" s="468"/>
      <c r="Z11" s="468"/>
      <c r="AA11" s="468"/>
      <c r="AB11" s="468"/>
    </row>
    <row r="12" spans="1:30" s="1" customForma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row>
    <row r="13" spans="1:30" s="1" customForma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row>
    <row r="14" spans="1:30" s="1" customFormat="1">
      <c r="A14" s="478" t="s">
        <v>255</v>
      </c>
      <c r="B14" s="478"/>
      <c r="C14" s="478"/>
      <c r="D14" s="478"/>
      <c r="E14" s="478"/>
      <c r="F14" s="478"/>
      <c r="G14" s="478"/>
      <c r="H14" s="478"/>
      <c r="I14" s="478"/>
      <c r="J14" s="478"/>
      <c r="K14" s="478"/>
      <c r="L14" s="478"/>
      <c r="M14" s="478"/>
      <c r="N14" s="478"/>
      <c r="O14" s="478"/>
      <c r="P14" s="478"/>
      <c r="Q14" s="478"/>
      <c r="R14" s="478"/>
      <c r="S14" s="478"/>
      <c r="T14" s="478"/>
      <c r="U14" s="478"/>
      <c r="V14" s="478"/>
      <c r="W14" s="478"/>
      <c r="X14" s="478"/>
      <c r="Y14" s="478"/>
      <c r="Z14" s="478"/>
      <c r="AA14" s="478"/>
      <c r="AB14" s="478"/>
    </row>
    <row r="15" spans="1:30" s="1" customForma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row>
    <row r="16" spans="1:30" s="1" customFormat="1" ht="15.75" customHeight="1">
      <c r="A16" s="479" t="s">
        <v>161</v>
      </c>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2"/>
      <c r="AD16" s="3"/>
    </row>
    <row r="17" spans="1:30" s="1" customFormat="1" ht="15.75" customHeight="1">
      <c r="A17" s="479"/>
      <c r="B17" s="479"/>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479"/>
      <c r="AB17" s="479"/>
      <c r="AC17" s="2"/>
      <c r="AD17" s="3"/>
    </row>
    <row r="18" spans="1:30" s="1" customForma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row>
    <row r="19" spans="1:30" s="1" customFormat="1">
      <c r="A19" s="2"/>
      <c r="B19" s="2"/>
      <c r="C19" s="2"/>
      <c r="D19" s="2"/>
      <c r="E19" s="2"/>
      <c r="F19" s="2"/>
      <c r="G19" s="2"/>
      <c r="H19" s="2"/>
      <c r="I19" s="2"/>
      <c r="J19" s="2"/>
      <c r="K19" s="2"/>
      <c r="L19" s="2"/>
      <c r="M19" s="2"/>
      <c r="N19" s="2" t="s">
        <v>7</v>
      </c>
      <c r="O19" s="2"/>
      <c r="P19" s="2"/>
      <c r="Q19" s="2"/>
      <c r="R19" s="2"/>
      <c r="S19" s="2"/>
      <c r="T19" s="2"/>
      <c r="U19" s="2"/>
      <c r="V19" s="2"/>
      <c r="W19" s="2"/>
      <c r="X19" s="2"/>
      <c r="Y19" s="2"/>
      <c r="Z19" s="2"/>
      <c r="AA19" s="2"/>
      <c r="AB19" s="2"/>
    </row>
    <row r="20" spans="1:30" s="1" customFormat="1">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row>
    <row r="21" spans="1:30" s="1" customFormat="1">
      <c r="A21" s="2" t="s">
        <v>192</v>
      </c>
      <c r="D21" s="2"/>
      <c r="E21" s="2"/>
      <c r="F21" s="2"/>
      <c r="G21" s="2"/>
      <c r="H21" s="2"/>
      <c r="I21" s="2"/>
      <c r="J21" s="2"/>
      <c r="K21" s="2"/>
      <c r="L21" s="2"/>
      <c r="M21" s="2"/>
      <c r="N21" s="2"/>
      <c r="O21" s="2"/>
      <c r="P21" s="2"/>
      <c r="Q21" s="2"/>
      <c r="R21" s="2"/>
      <c r="S21" s="2"/>
      <c r="T21" s="2"/>
      <c r="U21" s="2"/>
      <c r="V21" s="2"/>
      <c r="W21" s="2"/>
      <c r="X21" s="2"/>
      <c r="Y21" s="2"/>
      <c r="Z21" s="2"/>
      <c r="AA21" s="2"/>
      <c r="AB21" s="2"/>
    </row>
    <row r="22" spans="1:30" s="1" customForma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row>
    <row r="23" spans="1:30" s="1" customFormat="1">
      <c r="A23" s="2" t="s">
        <v>171</v>
      </c>
      <c r="D23" s="2"/>
      <c r="E23" s="2"/>
      <c r="F23" s="2"/>
      <c r="G23" s="2"/>
      <c r="H23" s="2"/>
      <c r="I23" s="2"/>
      <c r="J23" s="484">
        <f>+'④　別紙4　事業経費積算書'!I62</f>
        <v>0</v>
      </c>
      <c r="K23" s="484"/>
      <c r="L23" s="484"/>
      <c r="M23" s="484"/>
      <c r="N23" s="484"/>
      <c r="O23" s="484"/>
      <c r="P23" s="2" t="s">
        <v>162</v>
      </c>
      <c r="Q23" s="2"/>
      <c r="S23" s="2"/>
      <c r="T23" s="2"/>
      <c r="U23" s="2"/>
      <c r="V23" s="2"/>
      <c r="W23" s="2"/>
      <c r="X23" s="2"/>
      <c r="Y23" s="2"/>
      <c r="Z23" s="2"/>
      <c r="AA23" s="2"/>
      <c r="AB23" s="2"/>
    </row>
    <row r="24" spans="1:30" s="1" customFormat="1" ht="14.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row>
    <row r="25" spans="1:30" s="1" customFormat="1">
      <c r="A25" s="107" t="s">
        <v>163</v>
      </c>
      <c r="D25" s="2"/>
      <c r="E25" s="2"/>
      <c r="F25" s="2"/>
      <c r="G25" s="2"/>
      <c r="H25" s="2"/>
      <c r="I25" s="2"/>
      <c r="J25" s="2"/>
      <c r="K25" s="2"/>
      <c r="L25" s="2"/>
      <c r="M25" s="2"/>
      <c r="N25" s="2"/>
      <c r="O25" s="2"/>
      <c r="P25" s="2"/>
      <c r="Q25" s="2"/>
      <c r="R25" s="2"/>
      <c r="S25" s="2"/>
      <c r="T25" s="2"/>
      <c r="U25" s="2"/>
      <c r="V25" s="2"/>
      <c r="W25" s="2"/>
      <c r="X25" s="2"/>
      <c r="Y25" s="2"/>
      <c r="Z25" s="2"/>
      <c r="AA25" s="2"/>
      <c r="AB25" s="2"/>
    </row>
    <row r="26" spans="1:30" s="1" customFormat="1">
      <c r="A26" s="2"/>
      <c r="B26" s="2"/>
      <c r="C26" s="1" t="s">
        <v>167</v>
      </c>
      <c r="F26" s="2"/>
      <c r="G26" s="2"/>
      <c r="H26" s="2"/>
      <c r="I26" s="2"/>
      <c r="J26" s="2"/>
      <c r="K26" s="2"/>
      <c r="L26" s="2"/>
      <c r="M26" s="2"/>
      <c r="N26" s="2"/>
      <c r="O26" s="2"/>
      <c r="P26" s="2"/>
      <c r="Q26" s="2"/>
      <c r="R26" s="2"/>
      <c r="S26" s="2"/>
      <c r="T26" s="2"/>
      <c r="U26" s="2"/>
      <c r="V26" s="2"/>
      <c r="W26" s="2"/>
      <c r="X26" s="2"/>
      <c r="Y26" s="2"/>
      <c r="Z26" s="2"/>
      <c r="AA26" s="2"/>
      <c r="AB26" s="2"/>
    </row>
    <row r="27" spans="1:30" s="1" customFormat="1">
      <c r="A27" s="2"/>
      <c r="B27" s="2"/>
      <c r="C27" s="1" t="s">
        <v>165</v>
      </c>
      <c r="F27" s="2"/>
      <c r="G27" s="2"/>
      <c r="H27" s="2"/>
      <c r="I27" s="2"/>
      <c r="J27" s="2"/>
      <c r="K27" s="2"/>
      <c r="L27" s="2"/>
      <c r="M27" s="2"/>
      <c r="N27" s="2"/>
      <c r="O27" s="2"/>
      <c r="P27" s="2"/>
      <c r="Q27" s="2"/>
      <c r="R27" s="2"/>
      <c r="S27" s="2"/>
      <c r="T27" s="2"/>
      <c r="U27" s="2"/>
      <c r="V27" s="2"/>
      <c r="W27" s="2"/>
      <c r="X27" s="2"/>
      <c r="Y27" s="2"/>
      <c r="Z27" s="2"/>
      <c r="AA27" s="2"/>
      <c r="AB27" s="2"/>
    </row>
    <row r="28" spans="1:30" s="1" customFormat="1" ht="29.4" customHeight="1">
      <c r="A28" s="2"/>
      <c r="B28" s="2"/>
      <c r="C28" s="477" t="s">
        <v>166</v>
      </c>
      <c r="D28" s="477"/>
      <c r="E28" s="477"/>
      <c r="F28" s="477"/>
      <c r="G28" s="477"/>
      <c r="H28" s="477"/>
      <c r="I28" s="477"/>
      <c r="J28" s="477"/>
      <c r="K28" s="477"/>
      <c r="L28" s="477"/>
      <c r="M28" s="477"/>
      <c r="N28" s="477"/>
      <c r="O28" s="477"/>
      <c r="P28" s="477"/>
      <c r="Q28" s="477"/>
      <c r="R28" s="477"/>
      <c r="S28" s="477"/>
      <c r="T28" s="477"/>
      <c r="U28" s="477"/>
      <c r="V28" s="477"/>
      <c r="W28" s="477"/>
      <c r="X28" s="477"/>
      <c r="Y28" s="477"/>
      <c r="Z28" s="477"/>
      <c r="AA28" s="477"/>
      <c r="AB28" s="477"/>
    </row>
    <row r="29" spans="1:30" s="1" customFormat="1" ht="27.6" customHeight="1">
      <c r="A29" s="2"/>
      <c r="B29" s="2"/>
      <c r="C29" s="477" t="s">
        <v>189</v>
      </c>
      <c r="D29" s="477"/>
      <c r="E29" s="477"/>
      <c r="F29" s="477"/>
      <c r="G29" s="477"/>
      <c r="H29" s="477"/>
      <c r="I29" s="477"/>
      <c r="J29" s="477"/>
      <c r="K29" s="477"/>
      <c r="L29" s="477"/>
      <c r="M29" s="477"/>
      <c r="N29" s="477"/>
      <c r="O29" s="477"/>
      <c r="P29" s="477"/>
      <c r="Q29" s="477"/>
      <c r="R29" s="477"/>
      <c r="S29" s="477"/>
      <c r="T29" s="477"/>
      <c r="U29" s="477"/>
      <c r="V29" s="477"/>
      <c r="W29" s="477"/>
      <c r="X29" s="477"/>
      <c r="Y29" s="477"/>
      <c r="Z29" s="477"/>
      <c r="AA29" s="477"/>
      <c r="AB29" s="477"/>
    </row>
    <row r="30" spans="1:30" s="1" customFormat="1" ht="27.6" customHeight="1">
      <c r="A30" s="2"/>
      <c r="B30" s="2"/>
      <c r="C30" s="477" t="s">
        <v>190</v>
      </c>
      <c r="D30" s="477"/>
      <c r="E30" s="477"/>
      <c r="F30" s="477"/>
      <c r="G30" s="477"/>
      <c r="H30" s="477"/>
      <c r="I30" s="477"/>
      <c r="J30" s="477"/>
      <c r="K30" s="477"/>
      <c r="L30" s="477"/>
      <c r="M30" s="477"/>
      <c r="N30" s="477"/>
      <c r="O30" s="477"/>
      <c r="P30" s="477"/>
      <c r="Q30" s="477"/>
      <c r="R30" s="477"/>
      <c r="S30" s="477"/>
      <c r="T30" s="477"/>
      <c r="U30" s="477"/>
      <c r="V30" s="477"/>
      <c r="W30" s="477"/>
      <c r="X30" s="477"/>
      <c r="Y30" s="477"/>
      <c r="Z30" s="477"/>
      <c r="AA30" s="477"/>
      <c r="AB30" s="477"/>
    </row>
    <row r="31" spans="1:30" s="1" customFormat="1" ht="43.2" customHeight="1">
      <c r="A31" s="2"/>
      <c r="B31" s="2"/>
      <c r="C31" s="477" t="s">
        <v>191</v>
      </c>
      <c r="D31" s="477"/>
      <c r="E31" s="477"/>
      <c r="F31" s="477"/>
      <c r="G31" s="477"/>
      <c r="H31" s="477"/>
      <c r="I31" s="477"/>
      <c r="J31" s="477"/>
      <c r="K31" s="477"/>
      <c r="L31" s="477"/>
      <c r="M31" s="477"/>
      <c r="N31" s="477"/>
      <c r="O31" s="477"/>
      <c r="P31" s="477"/>
      <c r="Q31" s="477"/>
      <c r="R31" s="477"/>
      <c r="S31" s="477"/>
      <c r="T31" s="477"/>
      <c r="U31" s="477"/>
      <c r="V31" s="477"/>
      <c r="W31" s="477"/>
      <c r="X31" s="477"/>
      <c r="Y31" s="477"/>
      <c r="Z31" s="477"/>
      <c r="AA31" s="477"/>
      <c r="AB31" s="477"/>
    </row>
    <row r="32" spans="1:30" s="1" customFormat="1">
      <c r="A32" s="2"/>
      <c r="B32" s="2"/>
      <c r="C32" s="2"/>
      <c r="F32" s="2"/>
      <c r="G32" s="2"/>
      <c r="H32" s="2"/>
      <c r="I32" s="2"/>
      <c r="J32" s="2"/>
      <c r="K32" s="2"/>
      <c r="L32" s="2"/>
      <c r="M32" s="2"/>
      <c r="N32" s="2"/>
      <c r="O32" s="2"/>
      <c r="P32" s="2"/>
      <c r="Q32" s="2"/>
      <c r="R32" s="2"/>
      <c r="S32" s="2"/>
      <c r="T32" s="2"/>
      <c r="U32" s="2"/>
      <c r="V32" s="2"/>
      <c r="W32" s="2"/>
      <c r="X32" s="2"/>
      <c r="Y32" s="2"/>
      <c r="Z32" s="2"/>
      <c r="AA32" s="2"/>
      <c r="AB32" s="2"/>
    </row>
    <row r="33" spans="1:29" s="1" customFormat="1" ht="15" customHeight="1">
      <c r="A33" s="104" t="s">
        <v>172</v>
      </c>
      <c r="F33" s="2"/>
      <c r="G33" s="2"/>
      <c r="H33" s="2"/>
      <c r="I33" s="2"/>
      <c r="J33" s="2"/>
      <c r="K33" s="2"/>
      <c r="L33" s="2"/>
      <c r="M33" s="2"/>
      <c r="N33" s="2"/>
      <c r="O33" s="2"/>
      <c r="P33" s="2"/>
      <c r="Q33" s="2"/>
      <c r="R33" s="2"/>
      <c r="S33" s="2"/>
      <c r="T33" s="2"/>
      <c r="U33" s="2"/>
      <c r="V33" s="2"/>
      <c r="W33" s="2"/>
      <c r="X33" s="2"/>
      <c r="Y33" s="2"/>
      <c r="Z33" s="2"/>
      <c r="AA33" s="2"/>
      <c r="AB33" s="2"/>
    </row>
    <row r="34" spans="1:29" s="1" customFormat="1" ht="28.2" customHeight="1">
      <c r="A34" s="2"/>
      <c r="B34" s="477" t="s">
        <v>164</v>
      </c>
      <c r="C34" s="477"/>
      <c r="D34" s="477"/>
      <c r="E34" s="477"/>
      <c r="F34" s="477"/>
      <c r="G34" s="477"/>
      <c r="H34" s="477"/>
      <c r="I34" s="477"/>
      <c r="J34" s="477"/>
      <c r="K34" s="477"/>
      <c r="L34" s="477"/>
      <c r="M34" s="477"/>
      <c r="N34" s="477"/>
      <c r="O34" s="477"/>
      <c r="P34" s="477"/>
      <c r="Q34" s="477"/>
      <c r="R34" s="477"/>
      <c r="S34" s="477"/>
      <c r="T34" s="477"/>
      <c r="U34" s="477"/>
      <c r="V34" s="477"/>
      <c r="W34" s="477"/>
      <c r="X34" s="477"/>
      <c r="Y34" s="477"/>
      <c r="Z34" s="477"/>
      <c r="AA34" s="477"/>
      <c r="AB34" s="477"/>
    </row>
    <row r="35" spans="1:29" s="1" customFormat="1">
      <c r="A35" s="2"/>
      <c r="B35" s="2"/>
      <c r="C35" s="1" t="s">
        <v>168</v>
      </c>
      <c r="F35" s="2"/>
      <c r="G35" s="2"/>
      <c r="H35" s="2"/>
      <c r="I35" s="2"/>
      <c r="J35" s="2"/>
      <c r="K35" s="2"/>
      <c r="L35" s="2"/>
      <c r="M35" s="2"/>
      <c r="N35" s="2"/>
      <c r="O35" s="2"/>
      <c r="P35" s="2"/>
      <c r="Q35" s="2"/>
      <c r="R35" s="2"/>
      <c r="S35" s="2"/>
      <c r="T35" s="2"/>
      <c r="U35" s="2"/>
      <c r="V35" s="2"/>
      <c r="W35" s="2"/>
      <c r="X35" s="2"/>
      <c r="Y35" s="2"/>
      <c r="Z35" s="2"/>
      <c r="AA35" s="2"/>
      <c r="AB35" s="2"/>
    </row>
    <row r="36" spans="1:29" s="1" customFormat="1" ht="13.8" customHeight="1">
      <c r="A36" s="2"/>
      <c r="B36" s="2"/>
      <c r="C36" s="1" t="s">
        <v>169</v>
      </c>
      <c r="F36" s="2"/>
      <c r="G36" s="2"/>
      <c r="H36" s="2"/>
      <c r="I36" s="2"/>
      <c r="J36" s="2"/>
      <c r="K36" s="2"/>
      <c r="L36" s="2"/>
      <c r="M36" s="2"/>
      <c r="N36" s="2"/>
      <c r="O36" s="2"/>
      <c r="P36" s="2"/>
      <c r="Q36" s="2"/>
      <c r="R36" s="2"/>
      <c r="S36" s="2"/>
      <c r="T36" s="2"/>
      <c r="U36" s="2"/>
      <c r="V36" s="2"/>
      <c r="W36" s="2"/>
      <c r="X36" s="2"/>
      <c r="Y36" s="2"/>
      <c r="Z36" s="2"/>
      <c r="AA36" s="2"/>
      <c r="AB36" s="2"/>
    </row>
    <row r="37" spans="1:29" s="1" customFormat="1" ht="13.8" customHeight="1">
      <c r="A37" s="2"/>
      <c r="C37" s="477" t="s">
        <v>170</v>
      </c>
      <c r="D37" s="477"/>
      <c r="E37" s="477"/>
      <c r="F37" s="477"/>
      <c r="G37" s="477"/>
      <c r="H37" s="477"/>
      <c r="I37" s="477"/>
      <c r="J37" s="477"/>
      <c r="K37" s="477"/>
      <c r="L37" s="477"/>
      <c r="M37" s="477"/>
      <c r="N37" s="477"/>
      <c r="O37" s="477"/>
      <c r="P37" s="477"/>
      <c r="Q37" s="477"/>
      <c r="R37" s="477"/>
      <c r="S37" s="477"/>
      <c r="T37" s="477"/>
      <c r="U37" s="477"/>
      <c r="V37" s="477"/>
      <c r="W37" s="477"/>
      <c r="X37" s="477"/>
      <c r="Y37" s="477"/>
      <c r="Z37" s="477"/>
      <c r="AA37" s="477"/>
      <c r="AB37" s="477"/>
      <c r="AC37" s="103"/>
    </row>
    <row r="38" spans="1:29" s="1" customFormat="1" ht="13.8" customHeight="1">
      <c r="A38" s="2"/>
      <c r="C38" s="109"/>
      <c r="D38" s="109"/>
      <c r="E38" s="109"/>
      <c r="F38" s="109"/>
      <c r="G38" s="109"/>
      <c r="H38" s="109"/>
      <c r="I38" s="109"/>
      <c r="J38" s="109"/>
      <c r="K38" s="109"/>
      <c r="L38" s="109"/>
      <c r="M38" s="109"/>
      <c r="N38" s="109"/>
      <c r="O38" s="109"/>
      <c r="P38" s="109"/>
      <c r="Q38" s="109"/>
      <c r="R38" s="109"/>
      <c r="S38" s="109"/>
      <c r="T38" s="109"/>
      <c r="U38" s="109"/>
      <c r="V38" s="109"/>
      <c r="W38" s="109"/>
      <c r="X38" s="109"/>
      <c r="Y38" s="109"/>
      <c r="Z38" s="109"/>
      <c r="AA38" s="109"/>
      <c r="AB38" s="109"/>
      <c r="AC38" s="103"/>
    </row>
    <row r="39" spans="1:29" s="1" customFormat="1" ht="14.4" customHeight="1">
      <c r="A39" s="2" t="s">
        <v>173</v>
      </c>
      <c r="C39" s="2"/>
      <c r="D39" s="2"/>
      <c r="E39" s="2"/>
      <c r="F39" s="2"/>
      <c r="G39" s="2"/>
      <c r="H39" s="2"/>
      <c r="I39" s="2"/>
      <c r="J39" s="2"/>
      <c r="K39" s="2"/>
      <c r="L39" s="2"/>
      <c r="M39" s="2"/>
      <c r="N39" s="2"/>
      <c r="O39" s="2"/>
      <c r="P39" s="2"/>
      <c r="Q39" s="2"/>
      <c r="R39" s="2"/>
      <c r="S39" s="2"/>
      <c r="T39" s="2"/>
      <c r="U39" s="2"/>
      <c r="V39" s="2"/>
      <c r="W39" s="2"/>
      <c r="X39" s="2"/>
      <c r="Y39" s="2"/>
      <c r="Z39" s="2"/>
      <c r="AA39" s="2"/>
      <c r="AB39" s="2"/>
    </row>
    <row r="40" spans="1:29" s="1" customFormat="1" ht="18.75"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row>
    <row r="41" spans="1:29" s="1" customForma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row>
    <row r="42" spans="1:29" s="1" customForma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row>
    <row r="43" spans="1:29" s="1" customForma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row>
    <row r="44" spans="1:29" s="1" customFormat="1" ht="18.75"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29" s="1" customFormat="1" ht="18.75" customHeight="1">
      <c r="A45" s="2"/>
      <c r="B45" s="2"/>
      <c r="C45" s="10"/>
      <c r="D45" s="10"/>
      <c r="E45" s="10"/>
      <c r="F45" s="10"/>
      <c r="G45" s="2"/>
      <c r="H45" s="2"/>
      <c r="I45" s="102"/>
      <c r="J45" s="16"/>
      <c r="K45" s="16"/>
      <c r="L45" s="16"/>
      <c r="M45" s="16"/>
      <c r="N45" s="16"/>
      <c r="O45" s="16"/>
      <c r="P45" s="16"/>
      <c r="Q45" s="16"/>
      <c r="R45" s="16"/>
      <c r="S45" s="2"/>
      <c r="T45" s="2"/>
      <c r="U45" s="2"/>
      <c r="V45" s="2"/>
      <c r="W45" s="2"/>
      <c r="X45" s="2"/>
      <c r="Y45" s="2"/>
      <c r="Z45" s="2"/>
      <c r="AA45" s="2"/>
      <c r="AB45" s="2"/>
    </row>
    <row r="46" spans="1:29" s="1" customFormat="1" ht="18.75" customHeight="1">
      <c r="A46" s="2"/>
      <c r="B46" s="2"/>
      <c r="C46" s="10"/>
      <c r="D46" s="2"/>
      <c r="E46" s="2"/>
      <c r="F46" s="2"/>
      <c r="G46" s="2"/>
      <c r="H46" s="2"/>
      <c r="I46" s="102"/>
      <c r="J46" s="16"/>
      <c r="K46" s="16"/>
      <c r="L46" s="16"/>
      <c r="M46" s="16"/>
      <c r="N46" s="16"/>
      <c r="O46" s="16"/>
      <c r="P46" s="16"/>
      <c r="Q46" s="16"/>
      <c r="R46" s="16"/>
      <c r="S46" s="2"/>
      <c r="T46" s="2"/>
      <c r="U46" s="2"/>
      <c r="V46" s="2"/>
      <c r="W46" s="2"/>
      <c r="X46" s="2"/>
      <c r="Y46" s="2"/>
      <c r="Z46" s="2"/>
      <c r="AA46" s="2"/>
      <c r="AB46" s="2"/>
    </row>
    <row r="47" spans="1:29" s="1" customFormat="1" ht="18.75" customHeight="1">
      <c r="A47" s="2"/>
      <c r="B47" s="2"/>
      <c r="C47" s="10"/>
      <c r="E47" s="2"/>
      <c r="F47" s="2"/>
      <c r="G47" s="2"/>
      <c r="H47" s="2"/>
      <c r="I47" s="105"/>
      <c r="J47" s="106"/>
      <c r="K47" s="106"/>
      <c r="L47" s="106"/>
      <c r="M47" s="106"/>
      <c r="N47" s="106"/>
      <c r="O47" s="106"/>
      <c r="P47" s="106"/>
      <c r="Q47" s="106"/>
      <c r="R47" s="106"/>
      <c r="S47" s="2"/>
      <c r="T47" s="2"/>
      <c r="U47" s="2"/>
      <c r="V47" s="2"/>
      <c r="W47" s="2"/>
      <c r="X47" s="2"/>
      <c r="Y47" s="2"/>
      <c r="Z47" s="2"/>
      <c r="AA47" s="2"/>
      <c r="AB47" s="2"/>
    </row>
    <row r="48" spans="1:29" s="1" customForma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row>
    <row r="49" spans="1:30" s="1" customForma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row>
    <row r="50" spans="1:30" s="1" customForma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row>
    <row r="51" spans="1:30" s="1" customForma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row>
    <row r="52" spans="1:30">
      <c r="A52" s="13" t="s">
        <v>16</v>
      </c>
      <c r="B52" s="13"/>
      <c r="C52" s="13"/>
      <c r="D52" s="13"/>
      <c r="E52" s="13"/>
      <c r="F52" s="13"/>
      <c r="G52" s="13"/>
      <c r="H52" s="13"/>
      <c r="I52" s="13"/>
      <c r="J52" s="13"/>
      <c r="K52" s="13"/>
    </row>
    <row r="53" spans="1:30" ht="14.4">
      <c r="A53" s="432" t="s">
        <v>42</v>
      </c>
      <c r="B53" s="432"/>
      <c r="C53" s="432"/>
      <c r="D53" s="432"/>
      <c r="E53" s="432"/>
      <c r="F53" s="432"/>
      <c r="G53" s="432"/>
      <c r="H53" s="432"/>
      <c r="I53" s="432"/>
      <c r="J53" s="432"/>
      <c r="K53" s="432"/>
      <c r="L53" s="432"/>
      <c r="M53" s="432"/>
      <c r="N53" s="432"/>
      <c r="O53" s="432"/>
      <c r="P53" s="432"/>
      <c r="Q53" s="432"/>
      <c r="R53" s="432"/>
      <c r="S53" s="432"/>
      <c r="T53" s="432"/>
      <c r="U53" s="432"/>
      <c r="V53" s="432"/>
      <c r="W53" s="432"/>
      <c r="X53" s="432"/>
      <c r="Y53" s="432"/>
      <c r="Z53" s="432"/>
      <c r="AA53" s="432"/>
      <c r="AB53" s="432"/>
      <c r="AC53" s="1"/>
      <c r="AD53" s="1"/>
    </row>
    <row r="54" spans="1:30">
      <c r="A54" s="2"/>
      <c r="B54" s="2"/>
      <c r="C54" s="2"/>
      <c r="D54" s="2"/>
      <c r="E54" s="2"/>
      <c r="F54" s="2"/>
      <c r="G54" s="2"/>
      <c r="H54" s="2"/>
      <c r="I54" s="2"/>
      <c r="J54" s="2"/>
      <c r="K54" s="2"/>
      <c r="L54" s="2"/>
      <c r="M54" s="2"/>
      <c r="N54" s="2"/>
      <c r="O54" s="2"/>
      <c r="P54" s="2"/>
      <c r="Q54" s="2"/>
      <c r="R54" s="2"/>
      <c r="S54" s="2"/>
      <c r="T54" s="12"/>
      <c r="U54" s="12"/>
      <c r="V54" s="2"/>
      <c r="W54" s="2"/>
      <c r="X54" s="2"/>
      <c r="Y54" s="2"/>
      <c r="Z54" s="2"/>
      <c r="AA54" s="2"/>
      <c r="AB54" s="2"/>
      <c r="AC54" s="1"/>
      <c r="AD54" s="1"/>
    </row>
    <row r="55" spans="1:30" ht="34.799999999999997" customHeight="1">
      <c r="A55" s="386" t="s">
        <v>43</v>
      </c>
      <c r="B55" s="386"/>
      <c r="C55" s="386"/>
      <c r="D55" s="386"/>
      <c r="E55" s="386"/>
      <c r="F55" s="386"/>
      <c r="G55" s="386"/>
      <c r="H55" s="386"/>
      <c r="I55" s="470">
        <f>R10</f>
        <v>0</v>
      </c>
      <c r="J55" s="470"/>
      <c r="K55" s="470"/>
      <c r="L55" s="470"/>
      <c r="M55" s="470"/>
      <c r="N55" s="470"/>
      <c r="O55" s="470"/>
      <c r="P55" s="470"/>
      <c r="Q55" s="470"/>
      <c r="R55" s="470"/>
      <c r="S55" s="470"/>
      <c r="T55" s="470"/>
      <c r="U55" s="470"/>
      <c r="V55" s="470"/>
      <c r="W55" s="470"/>
      <c r="X55" s="470"/>
      <c r="Y55" s="470"/>
      <c r="Z55" s="470"/>
      <c r="AA55" s="470"/>
      <c r="AB55" s="470"/>
      <c r="AC55" s="1"/>
      <c r="AD55" s="1"/>
    </row>
    <row r="56" spans="1:30" ht="34.799999999999997" customHeight="1">
      <c r="A56" s="471" t="s">
        <v>44</v>
      </c>
      <c r="B56" s="472"/>
      <c r="C56" s="472"/>
      <c r="D56" s="472"/>
      <c r="E56" s="472"/>
      <c r="F56" s="472"/>
      <c r="G56" s="472"/>
      <c r="H56" s="473"/>
      <c r="I56" s="474"/>
      <c r="J56" s="475"/>
      <c r="K56" s="475"/>
      <c r="L56" s="475"/>
      <c r="M56" s="475"/>
      <c r="N56" s="475"/>
      <c r="O56" s="475"/>
      <c r="P56" s="475"/>
      <c r="Q56" s="475"/>
      <c r="R56" s="475"/>
      <c r="S56" s="475"/>
      <c r="T56" s="475"/>
      <c r="U56" s="475"/>
      <c r="V56" s="475"/>
      <c r="W56" s="475"/>
      <c r="X56" s="475"/>
      <c r="Y56" s="475"/>
      <c r="Z56" s="475"/>
      <c r="AA56" s="475"/>
      <c r="AB56" s="476"/>
      <c r="AC56" s="1"/>
      <c r="AD56" s="1"/>
    </row>
    <row r="57" spans="1:30" ht="34.799999999999997" customHeight="1">
      <c r="A57" s="480" t="s">
        <v>45</v>
      </c>
      <c r="B57" s="481"/>
      <c r="C57" s="481"/>
      <c r="D57" s="481"/>
      <c r="E57" s="481"/>
      <c r="F57" s="481"/>
      <c r="G57" s="481"/>
      <c r="H57" s="482"/>
      <c r="I57" s="483" t="s">
        <v>46</v>
      </c>
      <c r="J57" s="463"/>
      <c r="K57" s="464"/>
      <c r="L57" s="464"/>
      <c r="M57" s="464"/>
      <c r="N57" s="464"/>
      <c r="O57" s="464"/>
      <c r="P57" s="464"/>
      <c r="Q57" s="464"/>
      <c r="R57" s="464"/>
      <c r="S57" s="463" t="s">
        <v>57</v>
      </c>
      <c r="T57" s="463"/>
      <c r="U57" s="469"/>
      <c r="V57" s="469"/>
      <c r="W57" s="469"/>
      <c r="X57" s="469"/>
      <c r="Y57" s="469"/>
      <c r="Z57" s="469"/>
      <c r="AA57" s="469"/>
      <c r="AB57" s="18"/>
      <c r="AC57" s="1"/>
      <c r="AD57" s="1"/>
    </row>
    <row r="58" spans="1:30" ht="34.799999999999997" customHeight="1">
      <c r="A58" s="386" t="s">
        <v>58</v>
      </c>
      <c r="B58" s="386"/>
      <c r="C58" s="386"/>
      <c r="D58" s="386"/>
      <c r="E58" s="386"/>
      <c r="F58" s="386"/>
      <c r="G58" s="386"/>
      <c r="H58" s="386"/>
      <c r="I58" s="487"/>
      <c r="J58" s="488"/>
      <c r="K58" s="488"/>
      <c r="L58" s="488"/>
      <c r="M58" s="488"/>
      <c r="N58" s="488"/>
      <c r="O58" s="488"/>
      <c r="P58" s="488"/>
      <c r="Q58" s="488"/>
      <c r="R58" s="488"/>
      <c r="S58" s="488"/>
      <c r="T58" s="488"/>
      <c r="U58" s="488"/>
      <c r="V58" s="488"/>
      <c r="W58" s="488"/>
      <c r="X58" s="488"/>
      <c r="Y58" s="488"/>
      <c r="Z58" s="488"/>
      <c r="AA58" s="488"/>
      <c r="AB58" s="489"/>
      <c r="AC58" s="1"/>
      <c r="AD58" s="1"/>
    </row>
    <row r="59" spans="1:30" ht="34.799999999999997" customHeight="1">
      <c r="A59" s="386" t="s">
        <v>59</v>
      </c>
      <c r="B59" s="386"/>
      <c r="C59" s="386"/>
      <c r="D59" s="386"/>
      <c r="E59" s="386"/>
      <c r="F59" s="386"/>
      <c r="G59" s="386"/>
      <c r="H59" s="386"/>
      <c r="I59" s="490"/>
      <c r="J59" s="490"/>
      <c r="K59" s="490"/>
      <c r="L59" s="490"/>
      <c r="M59" s="490"/>
      <c r="N59" s="490"/>
      <c r="O59" s="490"/>
      <c r="P59" s="490"/>
      <c r="Q59" s="490"/>
      <c r="R59" s="490"/>
      <c r="S59" s="490"/>
      <c r="T59" s="490"/>
      <c r="U59" s="490"/>
      <c r="V59" s="490"/>
      <c r="W59" s="490"/>
      <c r="X59" s="490"/>
      <c r="Y59" s="490"/>
      <c r="Z59" s="490"/>
      <c r="AA59" s="490"/>
      <c r="AB59" s="490"/>
    </row>
    <row r="60" spans="1:30" ht="34.799999999999997" customHeight="1">
      <c r="A60" s="369" t="s">
        <v>76</v>
      </c>
      <c r="B60" s="370"/>
      <c r="C60" s="370"/>
      <c r="D60" s="370"/>
      <c r="E60" s="370"/>
      <c r="F60" s="370"/>
      <c r="G60" s="370"/>
      <c r="H60" s="371"/>
      <c r="I60" s="474"/>
      <c r="J60" s="475"/>
      <c r="K60" s="475"/>
      <c r="L60" s="475"/>
      <c r="M60" s="475"/>
      <c r="N60" s="475"/>
      <c r="O60" s="475"/>
      <c r="P60" s="475"/>
      <c r="Q60" s="475"/>
      <c r="R60" s="475"/>
      <c r="S60" s="475"/>
      <c r="T60" s="475"/>
      <c r="U60" s="475"/>
      <c r="V60" s="475"/>
      <c r="W60" s="475"/>
      <c r="X60" s="475"/>
      <c r="Y60" s="475"/>
      <c r="Z60" s="475"/>
      <c r="AA60" s="475"/>
      <c r="AB60" s="476"/>
    </row>
    <row r="61" spans="1:30" ht="73.2" customHeight="1">
      <c r="A61" s="36" t="s">
        <v>78</v>
      </c>
      <c r="B61" s="37"/>
      <c r="C61" s="37"/>
      <c r="D61" s="37"/>
      <c r="E61" s="37"/>
      <c r="F61" s="37"/>
      <c r="G61" s="37"/>
      <c r="H61" s="38"/>
      <c r="I61" s="491"/>
      <c r="J61" s="492"/>
      <c r="K61" s="492"/>
      <c r="L61" s="492"/>
      <c r="M61" s="492"/>
      <c r="N61" s="492"/>
      <c r="O61" s="492"/>
      <c r="P61" s="492"/>
      <c r="Q61" s="492"/>
      <c r="R61" s="492"/>
      <c r="S61" s="492"/>
      <c r="T61" s="492"/>
      <c r="U61" s="492"/>
      <c r="V61" s="492"/>
      <c r="W61" s="492"/>
      <c r="X61" s="492"/>
      <c r="Y61" s="492"/>
      <c r="Z61" s="492"/>
      <c r="AA61" s="492"/>
      <c r="AB61" s="493"/>
    </row>
    <row r="62" spans="1:30" ht="33.75" customHeight="1">
      <c r="A62" s="480" t="s">
        <v>80</v>
      </c>
      <c r="B62" s="481"/>
      <c r="C62" s="481"/>
      <c r="D62" s="481"/>
      <c r="E62" s="481"/>
      <c r="F62" s="481"/>
      <c r="G62" s="481"/>
      <c r="H62" s="482"/>
      <c r="I62" s="450"/>
      <c r="J62" s="377"/>
      <c r="K62" s="377"/>
      <c r="L62" s="377"/>
      <c r="M62" s="377"/>
      <c r="N62" s="485" t="s">
        <v>81</v>
      </c>
      <c r="O62" s="486"/>
      <c r="P62" s="365" t="s">
        <v>82</v>
      </c>
      <c r="Q62" s="365"/>
      <c r="R62" s="365"/>
      <c r="S62" s="365"/>
      <c r="T62" s="450" t="s">
        <v>47</v>
      </c>
      <c r="U62" s="377"/>
      <c r="V62" s="485"/>
      <c r="W62" s="485"/>
      <c r="X62" s="485"/>
      <c r="Y62" s="44" t="s">
        <v>1</v>
      </c>
      <c r="Z62" s="485"/>
      <c r="AA62" s="485"/>
      <c r="AB62" s="42" t="s">
        <v>2</v>
      </c>
    </row>
    <row r="63" spans="1:30" ht="33.75" customHeight="1">
      <c r="A63" s="36" t="s">
        <v>79</v>
      </c>
      <c r="B63" s="37"/>
      <c r="C63" s="37"/>
      <c r="D63" s="37"/>
      <c r="E63" s="37"/>
      <c r="F63" s="37"/>
      <c r="G63" s="37"/>
      <c r="H63" s="38"/>
      <c r="I63" s="450" t="s">
        <v>48</v>
      </c>
      <c r="J63" s="377"/>
      <c r="K63" s="377"/>
      <c r="L63" s="377"/>
      <c r="M63" s="377"/>
      <c r="N63" s="377"/>
      <c r="O63" s="377"/>
      <c r="P63" s="377"/>
      <c r="Q63" s="34" t="s">
        <v>49</v>
      </c>
      <c r="R63" s="34"/>
      <c r="S63" s="377" t="s">
        <v>83</v>
      </c>
      <c r="T63" s="377"/>
      <c r="U63" s="377"/>
      <c r="V63" s="377"/>
      <c r="W63" s="377"/>
      <c r="X63" s="377"/>
      <c r="Y63" s="377"/>
      <c r="Z63" s="377"/>
      <c r="AA63" s="34" t="s">
        <v>49</v>
      </c>
      <c r="AB63" s="43"/>
    </row>
    <row r="64" spans="1:30" ht="33.75" customHeight="1">
      <c r="A64" s="387" t="s">
        <v>77</v>
      </c>
      <c r="B64" s="453"/>
      <c r="C64" s="453"/>
      <c r="D64" s="453"/>
      <c r="E64" s="453"/>
      <c r="F64" s="453"/>
      <c r="G64" s="453"/>
      <c r="H64" s="454"/>
      <c r="I64" s="449" t="s">
        <v>50</v>
      </c>
      <c r="J64" s="449"/>
      <c r="K64" s="449"/>
      <c r="L64" s="449"/>
      <c r="M64" s="451"/>
      <c r="N64" s="452"/>
      <c r="O64" s="452"/>
      <c r="P64" s="452"/>
      <c r="Q64" s="452"/>
      <c r="R64" s="452"/>
      <c r="S64" s="452"/>
      <c r="T64" s="452"/>
      <c r="U64" s="452"/>
      <c r="V64" s="452"/>
      <c r="W64" s="452"/>
      <c r="X64" s="452"/>
      <c r="Y64" s="452"/>
      <c r="Z64" s="452"/>
      <c r="AA64" s="377" t="s">
        <v>17</v>
      </c>
      <c r="AB64" s="378"/>
    </row>
    <row r="65" spans="1:28" ht="33.75" customHeight="1">
      <c r="A65" s="455"/>
      <c r="B65" s="456"/>
      <c r="C65" s="456"/>
      <c r="D65" s="456"/>
      <c r="E65" s="456"/>
      <c r="F65" s="456"/>
      <c r="G65" s="456"/>
      <c r="H65" s="457"/>
      <c r="I65" s="449" t="s">
        <v>51</v>
      </c>
      <c r="J65" s="449"/>
      <c r="K65" s="449"/>
      <c r="L65" s="449"/>
      <c r="M65" s="450"/>
      <c r="N65" s="377"/>
      <c r="O65" s="377"/>
      <c r="P65" s="377"/>
      <c r="Q65" s="377"/>
      <c r="R65" s="34" t="s">
        <v>85</v>
      </c>
      <c r="S65" s="449" t="s">
        <v>52</v>
      </c>
      <c r="T65" s="449"/>
      <c r="U65" s="449"/>
      <c r="V65" s="449"/>
      <c r="W65" s="450"/>
      <c r="X65" s="377"/>
      <c r="Y65" s="377"/>
      <c r="Z65" s="377"/>
      <c r="AA65" s="377"/>
      <c r="AB65" s="35" t="s">
        <v>85</v>
      </c>
    </row>
    <row r="66" spans="1:28" ht="33.75" customHeight="1">
      <c r="A66" s="455"/>
      <c r="B66" s="456"/>
      <c r="C66" s="456"/>
      <c r="D66" s="456"/>
      <c r="E66" s="456"/>
      <c r="F66" s="456"/>
      <c r="G66" s="456"/>
      <c r="H66" s="457"/>
      <c r="I66" s="449" t="s">
        <v>53</v>
      </c>
      <c r="J66" s="449"/>
      <c r="K66" s="449"/>
      <c r="L66" s="449"/>
      <c r="M66" s="450"/>
      <c r="N66" s="377"/>
      <c r="O66" s="377"/>
      <c r="P66" s="377"/>
      <c r="Q66" s="377"/>
      <c r="R66" s="34" t="s">
        <v>85</v>
      </c>
      <c r="S66" s="449" t="s">
        <v>86</v>
      </c>
      <c r="T66" s="449"/>
      <c r="U66" s="449"/>
      <c r="V66" s="449"/>
      <c r="W66" s="450"/>
      <c r="X66" s="377"/>
      <c r="Y66" s="377"/>
      <c r="Z66" s="377"/>
      <c r="AA66" s="377"/>
      <c r="AB66" s="35" t="s">
        <v>85</v>
      </c>
    </row>
    <row r="67" spans="1:28" ht="33.75" customHeight="1">
      <c r="A67" s="458"/>
      <c r="B67" s="459"/>
      <c r="C67" s="459"/>
      <c r="D67" s="459"/>
      <c r="E67" s="459"/>
      <c r="F67" s="459"/>
      <c r="G67" s="459"/>
      <c r="H67" s="460"/>
      <c r="I67" s="449" t="s">
        <v>84</v>
      </c>
      <c r="J67" s="449"/>
      <c r="K67" s="449"/>
      <c r="L67" s="449"/>
      <c r="M67" s="451"/>
      <c r="N67" s="452"/>
      <c r="O67" s="452"/>
      <c r="P67" s="452"/>
      <c r="Q67" s="452"/>
      <c r="R67" s="452"/>
      <c r="S67" s="452"/>
      <c r="T67" s="452"/>
      <c r="U67" s="452"/>
      <c r="V67" s="452"/>
      <c r="W67" s="452"/>
      <c r="X67" s="452"/>
      <c r="Y67" s="452"/>
      <c r="Z67" s="452"/>
      <c r="AA67" s="377" t="s">
        <v>17</v>
      </c>
      <c r="AB67" s="378"/>
    </row>
    <row r="68" spans="1:28" ht="33.75" customHeight="1">
      <c r="A68" s="387" t="s">
        <v>87</v>
      </c>
      <c r="B68" s="453"/>
      <c r="C68" s="453"/>
      <c r="D68" s="453"/>
      <c r="E68" s="453"/>
      <c r="F68" s="453"/>
      <c r="G68" s="453"/>
      <c r="H68" s="454"/>
      <c r="I68" s="449" t="s">
        <v>50</v>
      </c>
      <c r="J68" s="449"/>
      <c r="K68" s="449"/>
      <c r="L68" s="449"/>
      <c r="M68" s="461"/>
      <c r="N68" s="462"/>
      <c r="O68" s="462"/>
      <c r="P68" s="462"/>
      <c r="Q68" s="462"/>
      <c r="R68" s="462"/>
      <c r="S68" s="462"/>
      <c r="T68" s="462"/>
      <c r="U68" s="462"/>
      <c r="V68" s="462"/>
      <c r="W68" s="462"/>
      <c r="X68" s="462"/>
      <c r="Y68" s="462"/>
      <c r="Z68" s="462"/>
      <c r="AA68" s="377" t="s">
        <v>17</v>
      </c>
      <c r="AB68" s="378"/>
    </row>
    <row r="69" spans="1:28" ht="33.75" customHeight="1">
      <c r="A69" s="455"/>
      <c r="B69" s="456"/>
      <c r="C69" s="456"/>
      <c r="D69" s="456"/>
      <c r="E69" s="456"/>
      <c r="F69" s="456"/>
      <c r="G69" s="456"/>
      <c r="H69" s="457"/>
      <c r="I69" s="449" t="s">
        <v>51</v>
      </c>
      <c r="J69" s="449"/>
      <c r="K69" s="449"/>
      <c r="L69" s="449"/>
      <c r="M69" s="450"/>
      <c r="N69" s="377"/>
      <c r="O69" s="377"/>
      <c r="P69" s="377"/>
      <c r="Q69" s="377"/>
      <c r="R69" s="34" t="s">
        <v>85</v>
      </c>
      <c r="S69" s="449" t="s">
        <v>52</v>
      </c>
      <c r="T69" s="449"/>
      <c r="U69" s="449"/>
      <c r="V69" s="449"/>
      <c r="W69" s="450"/>
      <c r="X69" s="377"/>
      <c r="Y69" s="377"/>
      <c r="Z69" s="377"/>
      <c r="AA69" s="377"/>
      <c r="AB69" s="35" t="s">
        <v>85</v>
      </c>
    </row>
    <row r="70" spans="1:28" ht="33.75" customHeight="1">
      <c r="A70" s="455"/>
      <c r="B70" s="456"/>
      <c r="C70" s="456"/>
      <c r="D70" s="456"/>
      <c r="E70" s="456"/>
      <c r="F70" s="456"/>
      <c r="G70" s="456"/>
      <c r="H70" s="457"/>
      <c r="I70" s="449" t="s">
        <v>53</v>
      </c>
      <c r="J70" s="449"/>
      <c r="K70" s="449"/>
      <c r="L70" s="449"/>
      <c r="M70" s="450"/>
      <c r="N70" s="377"/>
      <c r="O70" s="377"/>
      <c r="P70" s="377"/>
      <c r="Q70" s="377"/>
      <c r="R70" s="34" t="s">
        <v>85</v>
      </c>
      <c r="S70" s="449" t="s">
        <v>86</v>
      </c>
      <c r="T70" s="449"/>
      <c r="U70" s="449"/>
      <c r="V70" s="449"/>
      <c r="W70" s="450"/>
      <c r="X70" s="377"/>
      <c r="Y70" s="377"/>
      <c r="Z70" s="377"/>
      <c r="AA70" s="377"/>
      <c r="AB70" s="35" t="s">
        <v>85</v>
      </c>
    </row>
    <row r="71" spans="1:28" ht="33.75" customHeight="1">
      <c r="A71" s="458"/>
      <c r="B71" s="459"/>
      <c r="C71" s="459"/>
      <c r="D71" s="459"/>
      <c r="E71" s="459"/>
      <c r="F71" s="459"/>
      <c r="G71" s="459"/>
      <c r="H71" s="460"/>
      <c r="I71" s="449" t="s">
        <v>84</v>
      </c>
      <c r="J71" s="449"/>
      <c r="K71" s="449"/>
      <c r="L71" s="449"/>
      <c r="M71" s="451"/>
      <c r="N71" s="452"/>
      <c r="O71" s="452"/>
      <c r="P71" s="452"/>
      <c r="Q71" s="452"/>
      <c r="R71" s="452"/>
      <c r="S71" s="452"/>
      <c r="T71" s="452"/>
      <c r="U71" s="452"/>
      <c r="V71" s="452"/>
      <c r="W71" s="452"/>
      <c r="X71" s="452"/>
      <c r="Y71" s="452"/>
      <c r="Z71" s="452"/>
      <c r="AA71" s="377" t="s">
        <v>17</v>
      </c>
      <c r="AB71" s="378"/>
    </row>
    <row r="72" spans="1:28" ht="33.75" customHeight="1">
      <c r="A72" s="387" t="s">
        <v>88</v>
      </c>
      <c r="B72" s="453"/>
      <c r="C72" s="453"/>
      <c r="D72" s="453"/>
      <c r="E72" s="453"/>
      <c r="F72" s="453"/>
      <c r="G72" s="453"/>
      <c r="H72" s="454"/>
      <c r="I72" s="449" t="s">
        <v>50</v>
      </c>
      <c r="J72" s="449"/>
      <c r="K72" s="449"/>
      <c r="L72" s="449"/>
      <c r="M72" s="451"/>
      <c r="N72" s="452"/>
      <c r="O72" s="452"/>
      <c r="P72" s="452"/>
      <c r="Q72" s="452"/>
      <c r="R72" s="452"/>
      <c r="S72" s="452"/>
      <c r="T72" s="452"/>
      <c r="U72" s="452"/>
      <c r="V72" s="452"/>
      <c r="W72" s="452"/>
      <c r="X72" s="452"/>
      <c r="Y72" s="452"/>
      <c r="Z72" s="452"/>
      <c r="AA72" s="377" t="s">
        <v>17</v>
      </c>
      <c r="AB72" s="378"/>
    </row>
    <row r="73" spans="1:28" ht="33.75" customHeight="1">
      <c r="A73" s="455"/>
      <c r="B73" s="456"/>
      <c r="C73" s="456"/>
      <c r="D73" s="456"/>
      <c r="E73" s="456"/>
      <c r="F73" s="456"/>
      <c r="G73" s="456"/>
      <c r="H73" s="457"/>
      <c r="I73" s="449" t="s">
        <v>51</v>
      </c>
      <c r="J73" s="449"/>
      <c r="K73" s="449"/>
      <c r="L73" s="449"/>
      <c r="M73" s="450"/>
      <c r="N73" s="377"/>
      <c r="O73" s="377"/>
      <c r="P73" s="377"/>
      <c r="Q73" s="377"/>
      <c r="R73" s="34" t="s">
        <v>85</v>
      </c>
      <c r="S73" s="449" t="s">
        <v>52</v>
      </c>
      <c r="T73" s="449"/>
      <c r="U73" s="449"/>
      <c r="V73" s="449"/>
      <c r="W73" s="450"/>
      <c r="X73" s="377"/>
      <c r="Y73" s="377"/>
      <c r="Z73" s="377"/>
      <c r="AA73" s="377"/>
      <c r="AB73" s="35" t="s">
        <v>85</v>
      </c>
    </row>
    <row r="74" spans="1:28" ht="33.75" customHeight="1">
      <c r="A74" s="455"/>
      <c r="B74" s="456"/>
      <c r="C74" s="456"/>
      <c r="D74" s="456"/>
      <c r="E74" s="456"/>
      <c r="F74" s="456"/>
      <c r="G74" s="456"/>
      <c r="H74" s="457"/>
      <c r="I74" s="449" t="s">
        <v>53</v>
      </c>
      <c r="J74" s="449"/>
      <c r="K74" s="449"/>
      <c r="L74" s="449"/>
      <c r="M74" s="450"/>
      <c r="N74" s="377"/>
      <c r="O74" s="377"/>
      <c r="P74" s="377"/>
      <c r="Q74" s="377"/>
      <c r="R74" s="34" t="s">
        <v>85</v>
      </c>
      <c r="S74" s="449" t="s">
        <v>86</v>
      </c>
      <c r="T74" s="449"/>
      <c r="U74" s="449"/>
      <c r="V74" s="449"/>
      <c r="W74" s="450"/>
      <c r="X74" s="377"/>
      <c r="Y74" s="377"/>
      <c r="Z74" s="377"/>
      <c r="AA74" s="377"/>
      <c r="AB74" s="35" t="s">
        <v>85</v>
      </c>
    </row>
    <row r="75" spans="1:28" ht="33.75" customHeight="1">
      <c r="A75" s="458"/>
      <c r="B75" s="459"/>
      <c r="C75" s="459"/>
      <c r="D75" s="459"/>
      <c r="E75" s="459"/>
      <c r="F75" s="459"/>
      <c r="G75" s="459"/>
      <c r="H75" s="460"/>
      <c r="I75" s="449" t="s">
        <v>84</v>
      </c>
      <c r="J75" s="449"/>
      <c r="K75" s="449"/>
      <c r="L75" s="449"/>
      <c r="M75" s="451"/>
      <c r="N75" s="452"/>
      <c r="O75" s="452"/>
      <c r="P75" s="452"/>
      <c r="Q75" s="452"/>
      <c r="R75" s="452"/>
      <c r="S75" s="452"/>
      <c r="T75" s="452"/>
      <c r="U75" s="452"/>
      <c r="V75" s="452"/>
      <c r="W75" s="452"/>
      <c r="X75" s="452"/>
      <c r="Y75" s="452"/>
      <c r="Z75" s="452"/>
      <c r="AA75" s="377" t="s">
        <v>17</v>
      </c>
      <c r="AB75" s="378"/>
    </row>
    <row r="76" spans="1:28" ht="21.6" customHeight="1">
      <c r="A76" s="413" t="s">
        <v>89</v>
      </c>
      <c r="B76" s="414"/>
      <c r="C76" s="414"/>
      <c r="D76" s="414"/>
      <c r="E76" s="414"/>
      <c r="F76" s="414"/>
      <c r="G76" s="414"/>
      <c r="H76" s="414"/>
      <c r="I76" s="414"/>
      <c r="J76" s="414"/>
      <c r="K76" s="414"/>
      <c r="L76" s="414"/>
      <c r="M76" s="414"/>
      <c r="N76" s="414"/>
      <c r="O76" s="414"/>
      <c r="P76" s="414"/>
      <c r="Q76" s="414"/>
      <c r="R76" s="414"/>
      <c r="S76" s="414"/>
      <c r="T76" s="414"/>
      <c r="U76" s="414"/>
      <c r="V76" s="414"/>
      <c r="W76" s="414"/>
      <c r="X76" s="414"/>
      <c r="Y76" s="414"/>
      <c r="Z76" s="414"/>
      <c r="AA76" s="414"/>
      <c r="AB76" s="415"/>
    </row>
    <row r="77" spans="1:28" ht="21.6" customHeight="1">
      <c r="A77" s="365"/>
      <c r="B77" s="365"/>
      <c r="C77" s="365" t="s">
        <v>91</v>
      </c>
      <c r="D77" s="365"/>
      <c r="E77" s="365"/>
      <c r="F77" s="365"/>
      <c r="G77" s="365"/>
      <c r="H77" s="365"/>
      <c r="I77" s="365"/>
      <c r="J77" s="365"/>
      <c r="K77" s="447" t="s">
        <v>93</v>
      </c>
      <c r="L77" s="447"/>
      <c r="M77" s="447"/>
      <c r="N77" s="447"/>
      <c r="O77" s="448"/>
      <c r="P77" s="448"/>
      <c r="Q77" s="365" t="s">
        <v>90</v>
      </c>
      <c r="R77" s="365"/>
      <c r="S77" s="365"/>
      <c r="T77" s="365"/>
      <c r="U77" s="365"/>
      <c r="V77" s="365"/>
      <c r="W77" s="365"/>
      <c r="X77" s="365"/>
      <c r="Y77" s="447" t="s">
        <v>92</v>
      </c>
      <c r="Z77" s="447"/>
      <c r="AA77" s="447"/>
      <c r="AB77" s="447"/>
    </row>
    <row r="78" spans="1:28" ht="25.8" customHeight="1">
      <c r="A78" s="365">
        <v>1</v>
      </c>
      <c r="B78" s="365"/>
      <c r="C78" s="441"/>
      <c r="D78" s="442"/>
      <c r="E78" s="442"/>
      <c r="F78" s="442"/>
      <c r="G78" s="442"/>
      <c r="H78" s="442"/>
      <c r="I78" s="442"/>
      <c r="J78" s="443"/>
      <c r="K78" s="444"/>
      <c r="L78" s="445"/>
      <c r="M78" s="445"/>
      <c r="N78" s="445"/>
      <c r="O78" s="446">
        <v>6</v>
      </c>
      <c r="P78" s="446"/>
      <c r="Q78" s="441"/>
      <c r="R78" s="442"/>
      <c r="S78" s="442"/>
      <c r="T78" s="442"/>
      <c r="U78" s="442"/>
      <c r="V78" s="442"/>
      <c r="W78" s="442"/>
      <c r="X78" s="443"/>
      <c r="Y78" s="444"/>
      <c r="Z78" s="445"/>
      <c r="AA78" s="445"/>
      <c r="AB78" s="445"/>
    </row>
    <row r="79" spans="1:28" ht="25.8" customHeight="1">
      <c r="A79" s="365">
        <v>2</v>
      </c>
      <c r="B79" s="365"/>
      <c r="C79" s="441"/>
      <c r="D79" s="442"/>
      <c r="E79" s="442"/>
      <c r="F79" s="442"/>
      <c r="G79" s="442"/>
      <c r="H79" s="442"/>
      <c r="I79" s="442"/>
      <c r="J79" s="443"/>
      <c r="K79" s="444"/>
      <c r="L79" s="445"/>
      <c r="M79" s="445"/>
      <c r="N79" s="445"/>
      <c r="O79" s="446">
        <v>7</v>
      </c>
      <c r="P79" s="446"/>
      <c r="Q79" s="441"/>
      <c r="R79" s="442"/>
      <c r="S79" s="442"/>
      <c r="T79" s="442"/>
      <c r="U79" s="442"/>
      <c r="V79" s="442"/>
      <c r="W79" s="442"/>
      <c r="X79" s="443"/>
      <c r="Y79" s="444"/>
      <c r="Z79" s="445"/>
      <c r="AA79" s="445"/>
      <c r="AB79" s="445"/>
    </row>
    <row r="80" spans="1:28" ht="25.8" customHeight="1">
      <c r="A80" s="365">
        <v>3</v>
      </c>
      <c r="B80" s="365"/>
      <c r="C80" s="441"/>
      <c r="D80" s="442"/>
      <c r="E80" s="442"/>
      <c r="F80" s="442"/>
      <c r="G80" s="442"/>
      <c r="H80" s="442"/>
      <c r="I80" s="442"/>
      <c r="J80" s="443"/>
      <c r="K80" s="444"/>
      <c r="L80" s="445"/>
      <c r="M80" s="445"/>
      <c r="N80" s="445"/>
      <c r="O80" s="446">
        <v>8</v>
      </c>
      <c r="P80" s="446"/>
      <c r="Q80" s="441"/>
      <c r="R80" s="442"/>
      <c r="S80" s="442"/>
      <c r="T80" s="442"/>
      <c r="U80" s="442"/>
      <c r="V80" s="442"/>
      <c r="W80" s="442"/>
      <c r="X80" s="443"/>
      <c r="Y80" s="444"/>
      <c r="Z80" s="445"/>
      <c r="AA80" s="445"/>
      <c r="AB80" s="445"/>
    </row>
    <row r="81" spans="1:28" ht="25.8" customHeight="1">
      <c r="A81" s="365">
        <v>4</v>
      </c>
      <c r="B81" s="365"/>
      <c r="C81" s="441"/>
      <c r="D81" s="442"/>
      <c r="E81" s="442"/>
      <c r="F81" s="442"/>
      <c r="G81" s="442"/>
      <c r="H81" s="442"/>
      <c r="I81" s="442"/>
      <c r="J81" s="443"/>
      <c r="K81" s="444"/>
      <c r="L81" s="445"/>
      <c r="M81" s="445"/>
      <c r="N81" s="445"/>
      <c r="O81" s="446">
        <v>9</v>
      </c>
      <c r="P81" s="446"/>
      <c r="Q81" s="441"/>
      <c r="R81" s="442"/>
      <c r="S81" s="442"/>
      <c r="T81" s="442"/>
      <c r="U81" s="442"/>
      <c r="V81" s="442"/>
      <c r="W81" s="442"/>
      <c r="X81" s="443"/>
      <c r="Y81" s="444"/>
      <c r="Z81" s="445"/>
      <c r="AA81" s="445"/>
      <c r="AB81" s="445"/>
    </row>
    <row r="82" spans="1:28" ht="25.8" customHeight="1">
      <c r="A82" s="365">
        <v>5</v>
      </c>
      <c r="B82" s="365"/>
      <c r="C82" s="441"/>
      <c r="D82" s="442"/>
      <c r="E82" s="442"/>
      <c r="F82" s="442"/>
      <c r="G82" s="442"/>
      <c r="H82" s="442"/>
      <c r="I82" s="442"/>
      <c r="J82" s="443"/>
      <c r="K82" s="444"/>
      <c r="L82" s="445"/>
      <c r="M82" s="445"/>
      <c r="N82" s="445"/>
      <c r="O82" s="446">
        <v>10</v>
      </c>
      <c r="P82" s="446"/>
      <c r="Q82" s="441"/>
      <c r="R82" s="442"/>
      <c r="S82" s="442"/>
      <c r="T82" s="442"/>
      <c r="U82" s="442"/>
      <c r="V82" s="442"/>
      <c r="W82" s="442"/>
      <c r="X82" s="443"/>
      <c r="Y82" s="444"/>
      <c r="Z82" s="445"/>
      <c r="AA82" s="445"/>
      <c r="AB82" s="445"/>
    </row>
    <row r="83" spans="1:28" ht="25.8" customHeight="1">
      <c r="A83" s="413" t="s">
        <v>94</v>
      </c>
      <c r="B83" s="414"/>
      <c r="C83" s="414"/>
      <c r="D83" s="414"/>
      <c r="E83" s="414"/>
      <c r="F83" s="414"/>
      <c r="G83" s="414"/>
      <c r="H83" s="414"/>
      <c r="I83" s="414"/>
      <c r="J83" s="414"/>
      <c r="K83" s="414"/>
      <c r="L83" s="414"/>
      <c r="M83" s="414"/>
      <c r="N83" s="414"/>
      <c r="O83" s="414"/>
      <c r="P83" s="414"/>
      <c r="Q83" s="414"/>
      <c r="R83" s="414"/>
      <c r="S83" s="414"/>
      <c r="T83" s="414"/>
      <c r="U83" s="414"/>
      <c r="V83" s="414"/>
      <c r="W83" s="414"/>
      <c r="X83" s="414"/>
      <c r="Y83" s="414"/>
      <c r="Z83" s="414"/>
      <c r="AA83" s="414"/>
      <c r="AB83" s="415"/>
    </row>
    <row r="84" spans="1:28" ht="25.8" customHeight="1">
      <c r="A84" s="365"/>
      <c r="B84" s="365"/>
      <c r="C84" s="365" t="s">
        <v>95</v>
      </c>
      <c r="D84" s="365"/>
      <c r="E84" s="365"/>
      <c r="F84" s="365"/>
      <c r="G84" s="365"/>
      <c r="H84" s="365"/>
      <c r="I84" s="365"/>
      <c r="J84" s="365"/>
      <c r="K84" s="365"/>
      <c r="L84" s="365"/>
      <c r="M84" s="365"/>
      <c r="N84" s="365" t="s">
        <v>96</v>
      </c>
      <c r="O84" s="365"/>
      <c r="P84" s="365"/>
      <c r="Q84" s="365"/>
      <c r="R84" s="365" t="s">
        <v>97</v>
      </c>
      <c r="S84" s="365"/>
      <c r="T84" s="365"/>
      <c r="U84" s="365"/>
      <c r="V84" s="365"/>
      <c r="W84" s="365"/>
      <c r="X84" s="365"/>
      <c r="Y84" s="365"/>
      <c r="Z84" s="365"/>
      <c r="AA84" s="365"/>
      <c r="AB84" s="365"/>
    </row>
    <row r="85" spans="1:28" ht="25.8" customHeight="1">
      <c r="A85" s="436">
        <v>1</v>
      </c>
      <c r="B85" s="436"/>
      <c r="C85" s="437"/>
      <c r="D85" s="437"/>
      <c r="E85" s="437"/>
      <c r="F85" s="437"/>
      <c r="G85" s="437"/>
      <c r="H85" s="437"/>
      <c r="I85" s="437"/>
      <c r="J85" s="437"/>
      <c r="K85" s="437"/>
      <c r="L85" s="437"/>
      <c r="M85" s="437"/>
      <c r="N85" s="436"/>
      <c r="O85" s="436"/>
      <c r="P85" s="436"/>
      <c r="Q85" s="436"/>
      <c r="R85" s="437"/>
      <c r="S85" s="437"/>
      <c r="T85" s="437"/>
      <c r="U85" s="437"/>
      <c r="V85" s="437"/>
      <c r="W85" s="437"/>
      <c r="X85" s="437"/>
      <c r="Y85" s="437"/>
      <c r="Z85" s="437"/>
      <c r="AA85" s="437"/>
      <c r="AB85" s="437"/>
    </row>
    <row r="86" spans="1:28" ht="25.8" customHeight="1">
      <c r="A86" s="436">
        <v>2</v>
      </c>
      <c r="B86" s="436"/>
      <c r="C86" s="437"/>
      <c r="D86" s="437"/>
      <c r="E86" s="437"/>
      <c r="F86" s="437"/>
      <c r="G86" s="437"/>
      <c r="H86" s="437"/>
      <c r="I86" s="437"/>
      <c r="J86" s="437"/>
      <c r="K86" s="437"/>
      <c r="L86" s="437"/>
      <c r="M86" s="437"/>
      <c r="N86" s="436"/>
      <c r="O86" s="436"/>
      <c r="P86" s="436"/>
      <c r="Q86" s="436"/>
      <c r="R86" s="437"/>
      <c r="S86" s="437"/>
      <c r="T86" s="437"/>
      <c r="U86" s="437"/>
      <c r="V86" s="437"/>
      <c r="W86" s="437"/>
      <c r="X86" s="437"/>
      <c r="Y86" s="437"/>
      <c r="Z86" s="437"/>
      <c r="AA86" s="437"/>
      <c r="AB86" s="437"/>
    </row>
    <row r="87" spans="1:28" ht="25.8" customHeight="1">
      <c r="A87" s="436">
        <v>3</v>
      </c>
      <c r="B87" s="436"/>
      <c r="C87" s="437"/>
      <c r="D87" s="437"/>
      <c r="E87" s="437"/>
      <c r="F87" s="437"/>
      <c r="G87" s="437"/>
      <c r="H87" s="437"/>
      <c r="I87" s="437"/>
      <c r="J87" s="437"/>
      <c r="K87" s="437"/>
      <c r="L87" s="437"/>
      <c r="M87" s="437"/>
      <c r="N87" s="436"/>
      <c r="O87" s="436"/>
      <c r="P87" s="436"/>
      <c r="Q87" s="436"/>
      <c r="R87" s="437"/>
      <c r="S87" s="437"/>
      <c r="T87" s="437"/>
      <c r="U87" s="437"/>
      <c r="V87" s="437"/>
      <c r="W87" s="437"/>
      <c r="X87" s="437"/>
      <c r="Y87" s="437"/>
      <c r="Z87" s="437"/>
      <c r="AA87" s="437"/>
      <c r="AB87" s="437"/>
    </row>
    <row r="88" spans="1:28" ht="25.8" customHeight="1">
      <c r="A88" s="436">
        <v>4</v>
      </c>
      <c r="B88" s="436"/>
      <c r="C88" s="437"/>
      <c r="D88" s="437"/>
      <c r="E88" s="437"/>
      <c r="F88" s="437"/>
      <c r="G88" s="437"/>
      <c r="H88" s="437"/>
      <c r="I88" s="437"/>
      <c r="J88" s="437"/>
      <c r="K88" s="437"/>
      <c r="L88" s="437"/>
      <c r="M88" s="437"/>
      <c r="N88" s="436"/>
      <c r="O88" s="436"/>
      <c r="P88" s="436"/>
      <c r="Q88" s="436"/>
      <c r="R88" s="437"/>
      <c r="S88" s="437"/>
      <c r="T88" s="437"/>
      <c r="U88" s="437"/>
      <c r="V88" s="437"/>
      <c r="W88" s="437"/>
      <c r="X88" s="437"/>
      <c r="Y88" s="437"/>
      <c r="Z88" s="437"/>
      <c r="AA88" s="437"/>
      <c r="AB88" s="437"/>
    </row>
    <row r="89" spans="1:28" ht="25.8" customHeight="1">
      <c r="A89" s="436">
        <v>5</v>
      </c>
      <c r="B89" s="436"/>
      <c r="C89" s="437"/>
      <c r="D89" s="437"/>
      <c r="E89" s="437"/>
      <c r="F89" s="437"/>
      <c r="G89" s="437"/>
      <c r="H89" s="437"/>
      <c r="I89" s="437"/>
      <c r="J89" s="437"/>
      <c r="K89" s="437"/>
      <c r="L89" s="437"/>
      <c r="M89" s="437"/>
      <c r="N89" s="436"/>
      <c r="O89" s="436"/>
      <c r="P89" s="436"/>
      <c r="Q89" s="436"/>
      <c r="R89" s="437"/>
      <c r="S89" s="437"/>
      <c r="T89" s="437"/>
      <c r="U89" s="437"/>
      <c r="V89" s="437"/>
      <c r="W89" s="437"/>
      <c r="X89" s="437"/>
      <c r="Y89" s="437"/>
      <c r="Z89" s="437"/>
      <c r="AA89" s="437"/>
      <c r="AB89" s="437"/>
    </row>
    <row r="90" spans="1:28" ht="25.8" customHeight="1">
      <c r="A90" s="436">
        <v>6</v>
      </c>
      <c r="B90" s="436"/>
      <c r="C90" s="437"/>
      <c r="D90" s="437"/>
      <c r="E90" s="437"/>
      <c r="F90" s="437"/>
      <c r="G90" s="437"/>
      <c r="H90" s="437"/>
      <c r="I90" s="437"/>
      <c r="J90" s="437"/>
      <c r="K90" s="437"/>
      <c r="L90" s="437"/>
      <c r="M90" s="437"/>
      <c r="N90" s="436"/>
      <c r="O90" s="436"/>
      <c r="P90" s="436"/>
      <c r="Q90" s="436"/>
      <c r="R90" s="437"/>
      <c r="S90" s="437"/>
      <c r="T90" s="437"/>
      <c r="U90" s="437"/>
      <c r="V90" s="437"/>
      <c r="W90" s="437"/>
      <c r="X90" s="437"/>
      <c r="Y90" s="437"/>
      <c r="Z90" s="437"/>
      <c r="AA90" s="437"/>
      <c r="AB90" s="437"/>
    </row>
    <row r="91" spans="1:28" ht="25.8" customHeight="1">
      <c r="A91" s="436">
        <v>7</v>
      </c>
      <c r="B91" s="436"/>
      <c r="C91" s="437"/>
      <c r="D91" s="437"/>
      <c r="E91" s="437"/>
      <c r="F91" s="437"/>
      <c r="G91" s="437"/>
      <c r="H91" s="437"/>
      <c r="I91" s="437"/>
      <c r="J91" s="437"/>
      <c r="K91" s="437"/>
      <c r="L91" s="437"/>
      <c r="M91" s="437"/>
      <c r="N91" s="436"/>
      <c r="O91" s="436"/>
      <c r="P91" s="436"/>
      <c r="Q91" s="436"/>
      <c r="R91" s="437"/>
      <c r="S91" s="437"/>
      <c r="T91" s="437"/>
      <c r="U91" s="437"/>
      <c r="V91" s="437"/>
      <c r="W91" s="437"/>
      <c r="X91" s="437"/>
      <c r="Y91" s="437"/>
      <c r="Z91" s="437"/>
      <c r="AA91" s="437"/>
      <c r="AB91" s="437"/>
    </row>
    <row r="92" spans="1:28" ht="25.8" customHeight="1">
      <c r="A92" s="436">
        <v>8</v>
      </c>
      <c r="B92" s="436"/>
      <c r="C92" s="437"/>
      <c r="D92" s="437"/>
      <c r="E92" s="437"/>
      <c r="F92" s="437"/>
      <c r="G92" s="437"/>
      <c r="H92" s="437"/>
      <c r="I92" s="437"/>
      <c r="J92" s="437"/>
      <c r="K92" s="437"/>
      <c r="L92" s="437"/>
      <c r="M92" s="437"/>
      <c r="N92" s="436"/>
      <c r="O92" s="436"/>
      <c r="P92" s="436"/>
      <c r="Q92" s="436"/>
      <c r="R92" s="437"/>
      <c r="S92" s="437"/>
      <c r="T92" s="437"/>
      <c r="U92" s="437"/>
      <c r="V92" s="437"/>
      <c r="W92" s="437"/>
      <c r="X92" s="437"/>
      <c r="Y92" s="437"/>
      <c r="Z92" s="437"/>
      <c r="AA92" s="437"/>
      <c r="AB92" s="437"/>
    </row>
    <row r="93" spans="1:28" ht="25.8" customHeight="1">
      <c r="A93" s="436">
        <v>9</v>
      </c>
      <c r="B93" s="436"/>
      <c r="C93" s="437"/>
      <c r="D93" s="437"/>
      <c r="E93" s="437"/>
      <c r="F93" s="437"/>
      <c r="G93" s="437"/>
      <c r="H93" s="437"/>
      <c r="I93" s="437"/>
      <c r="J93" s="437"/>
      <c r="K93" s="437"/>
      <c r="L93" s="437"/>
      <c r="M93" s="437"/>
      <c r="N93" s="436"/>
      <c r="O93" s="436"/>
      <c r="P93" s="436"/>
      <c r="Q93" s="436"/>
      <c r="R93" s="437"/>
      <c r="S93" s="437"/>
      <c r="T93" s="437"/>
      <c r="U93" s="437"/>
      <c r="V93" s="437"/>
      <c r="W93" s="437"/>
      <c r="X93" s="437"/>
      <c r="Y93" s="437"/>
      <c r="Z93" s="437"/>
      <c r="AA93" s="437"/>
      <c r="AB93" s="437"/>
    </row>
    <row r="94" spans="1:28" ht="25.8" customHeight="1">
      <c r="A94" s="436">
        <v>10</v>
      </c>
      <c r="B94" s="436"/>
      <c r="C94" s="437"/>
      <c r="D94" s="437"/>
      <c r="E94" s="437"/>
      <c r="F94" s="437"/>
      <c r="G94" s="437"/>
      <c r="H94" s="437"/>
      <c r="I94" s="437"/>
      <c r="J94" s="437"/>
      <c r="K94" s="437"/>
      <c r="L94" s="437"/>
      <c r="M94" s="437"/>
      <c r="N94" s="436"/>
      <c r="O94" s="436"/>
      <c r="P94" s="436"/>
      <c r="Q94" s="436"/>
      <c r="R94" s="437"/>
      <c r="S94" s="437"/>
      <c r="T94" s="437"/>
      <c r="U94" s="437"/>
      <c r="V94" s="437"/>
      <c r="W94" s="437"/>
      <c r="X94" s="437"/>
      <c r="Y94" s="437"/>
      <c r="Z94" s="437"/>
      <c r="AA94" s="437"/>
      <c r="AB94" s="437"/>
    </row>
    <row r="95" spans="1:28" ht="21.6" customHeight="1">
      <c r="A95" s="438" t="s">
        <v>98</v>
      </c>
      <c r="B95" s="439"/>
      <c r="C95" s="439"/>
      <c r="D95" s="439"/>
      <c r="E95" s="439"/>
      <c r="F95" s="439"/>
      <c r="G95" s="439"/>
      <c r="H95" s="439"/>
      <c r="I95" s="439"/>
      <c r="J95" s="439"/>
      <c r="K95" s="439"/>
      <c r="L95" s="439"/>
      <c r="M95" s="439"/>
      <c r="N95" s="439"/>
      <c r="O95" s="439"/>
      <c r="P95" s="439"/>
      <c r="Q95" s="439"/>
      <c r="R95" s="439"/>
      <c r="S95" s="439"/>
      <c r="T95" s="439"/>
      <c r="U95" s="439"/>
      <c r="V95" s="439"/>
      <c r="W95" s="439"/>
      <c r="X95" s="439"/>
      <c r="Y95" s="439"/>
      <c r="Z95" s="439"/>
      <c r="AA95" s="439"/>
      <c r="AB95" s="440"/>
    </row>
    <row r="96" spans="1:28" ht="111" customHeight="1">
      <c r="A96" s="366"/>
      <c r="B96" s="367"/>
      <c r="C96" s="367"/>
      <c r="D96" s="367"/>
      <c r="E96" s="367"/>
      <c r="F96" s="367"/>
      <c r="G96" s="367"/>
      <c r="H96" s="367"/>
      <c r="I96" s="367"/>
      <c r="J96" s="367"/>
      <c r="K96" s="367"/>
      <c r="L96" s="367"/>
      <c r="M96" s="367"/>
      <c r="N96" s="367"/>
      <c r="O96" s="367"/>
      <c r="P96" s="367"/>
      <c r="Q96" s="367"/>
      <c r="R96" s="367"/>
      <c r="S96" s="367"/>
      <c r="T96" s="367"/>
      <c r="U96" s="367"/>
      <c r="V96" s="367"/>
      <c r="W96" s="367"/>
      <c r="X96" s="367"/>
      <c r="Y96" s="367"/>
      <c r="Z96" s="367"/>
      <c r="AA96" s="367"/>
      <c r="AB96" s="368"/>
    </row>
    <row r="97" spans="1:30" ht="30.75" customHeight="1">
      <c r="A97" s="387" t="s">
        <v>99</v>
      </c>
      <c r="B97" s="388"/>
      <c r="C97" s="388"/>
      <c r="D97" s="388"/>
      <c r="E97" s="388"/>
      <c r="F97" s="388"/>
      <c r="G97" s="388"/>
      <c r="H97" s="388"/>
      <c r="I97" s="388"/>
      <c r="J97" s="388"/>
      <c r="K97" s="426" t="s">
        <v>174</v>
      </c>
      <c r="L97" s="426"/>
      <c r="M97" s="426"/>
      <c r="N97" s="426"/>
      <c r="O97" s="426"/>
      <c r="P97" s="426"/>
      <c r="Q97" s="426"/>
      <c r="R97" s="426"/>
      <c r="S97" s="426"/>
      <c r="T97" s="426"/>
      <c r="U97" s="426"/>
      <c r="V97" s="426"/>
      <c r="W97" s="426"/>
      <c r="X97" s="426"/>
      <c r="Y97" s="426"/>
      <c r="Z97" s="426"/>
      <c r="AA97" s="426"/>
      <c r="AB97" s="427"/>
    </row>
    <row r="98" spans="1:30" ht="30.75" customHeight="1">
      <c r="A98" s="424"/>
      <c r="B98" s="425"/>
      <c r="C98" s="425"/>
      <c r="D98" s="425"/>
      <c r="E98" s="425"/>
      <c r="F98" s="425"/>
      <c r="G98" s="425"/>
      <c r="H98" s="425"/>
      <c r="I98" s="425"/>
      <c r="J98" s="425"/>
      <c r="K98" s="428"/>
      <c r="L98" s="428"/>
      <c r="M98" s="428"/>
      <c r="N98" s="428"/>
      <c r="O98" s="428"/>
      <c r="P98" s="428"/>
      <c r="Q98" s="428"/>
      <c r="R98" s="428"/>
      <c r="S98" s="428"/>
      <c r="T98" s="428"/>
      <c r="U98" s="428"/>
      <c r="V98" s="428"/>
      <c r="W98" s="428"/>
      <c r="X98" s="428"/>
      <c r="Y98" s="428"/>
      <c r="Z98" s="428"/>
      <c r="AA98" s="428"/>
      <c r="AB98" s="429"/>
    </row>
    <row r="99" spans="1:30" ht="30.75" customHeight="1">
      <c r="A99" s="390"/>
      <c r="B99" s="391"/>
      <c r="C99" s="391"/>
      <c r="D99" s="391"/>
      <c r="E99" s="391"/>
      <c r="F99" s="391"/>
      <c r="G99" s="391"/>
      <c r="H99" s="391"/>
      <c r="I99" s="391"/>
      <c r="J99" s="391"/>
      <c r="K99" s="430"/>
      <c r="L99" s="430"/>
      <c r="M99" s="430"/>
      <c r="N99" s="430"/>
      <c r="O99" s="430"/>
      <c r="P99" s="430"/>
      <c r="Q99" s="430"/>
      <c r="R99" s="430"/>
      <c r="S99" s="430"/>
      <c r="T99" s="430"/>
      <c r="U99" s="430"/>
      <c r="V99" s="430"/>
      <c r="W99" s="430"/>
      <c r="X99" s="430"/>
      <c r="Y99" s="430"/>
      <c r="Z99" s="430"/>
      <c r="AA99" s="430"/>
      <c r="AB99" s="431"/>
    </row>
    <row r="100" spans="1:30">
      <c r="A100" s="13" t="s">
        <v>19</v>
      </c>
      <c r="B100" s="13"/>
      <c r="C100" s="13"/>
      <c r="D100" s="13"/>
      <c r="E100" s="13"/>
      <c r="F100" s="13"/>
      <c r="G100" s="13"/>
      <c r="H100" s="13"/>
      <c r="I100" s="13"/>
      <c r="J100" s="13"/>
      <c r="K100" s="13"/>
      <c r="L100" s="13"/>
      <c r="M100" s="13"/>
    </row>
    <row r="102" spans="1:30" ht="14.4">
      <c r="A102" s="432" t="s">
        <v>100</v>
      </c>
      <c r="B102" s="432"/>
      <c r="C102" s="432"/>
      <c r="D102" s="432"/>
      <c r="E102" s="432"/>
      <c r="F102" s="432"/>
      <c r="G102" s="432"/>
      <c r="H102" s="432"/>
      <c r="I102" s="432"/>
      <c r="J102" s="432"/>
      <c r="K102" s="432"/>
      <c r="L102" s="432"/>
      <c r="M102" s="432"/>
      <c r="N102" s="432"/>
      <c r="O102" s="432"/>
      <c r="P102" s="432"/>
      <c r="Q102" s="432"/>
      <c r="R102" s="432"/>
      <c r="S102" s="432"/>
      <c r="T102" s="432"/>
      <c r="U102" s="432"/>
      <c r="V102" s="432"/>
      <c r="W102" s="432"/>
      <c r="X102" s="432"/>
      <c r="Y102" s="432"/>
      <c r="Z102" s="432"/>
      <c r="AA102" s="432"/>
      <c r="AB102" s="432"/>
      <c r="AC102" s="1"/>
      <c r="AD102" s="1"/>
    </row>
    <row r="103" spans="1:30">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1"/>
      <c r="AD103" s="1"/>
    </row>
    <row r="104" spans="1:30" ht="24.75" customHeight="1">
      <c r="A104" s="386" t="s">
        <v>43</v>
      </c>
      <c r="B104" s="386"/>
      <c r="C104" s="386"/>
      <c r="D104" s="386"/>
      <c r="E104" s="386"/>
      <c r="F104" s="386"/>
      <c r="G104" s="386"/>
      <c r="H104" s="386"/>
      <c r="I104" s="433">
        <f>R10</f>
        <v>0</v>
      </c>
      <c r="J104" s="434"/>
      <c r="K104" s="434"/>
      <c r="L104" s="434"/>
      <c r="M104" s="434"/>
      <c r="N104" s="434"/>
      <c r="O104" s="434"/>
      <c r="P104" s="434"/>
      <c r="Q104" s="434"/>
      <c r="R104" s="434"/>
      <c r="S104" s="434"/>
      <c r="T104" s="434"/>
      <c r="U104" s="434"/>
      <c r="V104" s="434"/>
      <c r="W104" s="434"/>
      <c r="X104" s="434"/>
      <c r="Y104" s="434"/>
      <c r="Z104" s="434"/>
      <c r="AA104" s="434"/>
      <c r="AB104" s="435"/>
      <c r="AC104" s="1"/>
      <c r="AD104" s="1"/>
    </row>
    <row r="105" spans="1:30" ht="24.75" customHeight="1">
      <c r="A105" s="398" t="s">
        <v>193</v>
      </c>
      <c r="B105" s="399"/>
      <c r="C105" s="399"/>
      <c r="D105" s="399"/>
      <c r="E105" s="399"/>
      <c r="F105" s="399"/>
      <c r="G105" s="399"/>
      <c r="H105" s="400"/>
      <c r="I105" s="369" t="s">
        <v>194</v>
      </c>
      <c r="J105" s="370"/>
      <c r="K105" s="370"/>
      <c r="L105" s="370"/>
      <c r="M105" s="370"/>
      <c r="N105" s="370"/>
      <c r="O105" s="370"/>
      <c r="P105" s="370"/>
      <c r="Q105" s="370"/>
      <c r="R105" s="370"/>
      <c r="S105" s="370"/>
      <c r="T105" s="370"/>
      <c r="U105" s="370"/>
      <c r="V105" s="370"/>
      <c r="W105" s="370"/>
      <c r="X105" s="370"/>
      <c r="Y105" s="370"/>
      <c r="Z105" s="370"/>
      <c r="AA105" s="370"/>
      <c r="AB105" s="371"/>
      <c r="AC105" s="1"/>
      <c r="AD105" s="1"/>
    </row>
    <row r="106" spans="1:30" ht="70.2" customHeight="1">
      <c r="A106" s="401"/>
      <c r="B106" s="402"/>
      <c r="C106" s="402"/>
      <c r="D106" s="402"/>
      <c r="E106" s="402"/>
      <c r="F106" s="402"/>
      <c r="G106" s="402"/>
      <c r="H106" s="403"/>
      <c r="I106" s="394"/>
      <c r="J106" s="395"/>
      <c r="K106" s="395"/>
      <c r="L106" s="395"/>
      <c r="M106" s="395"/>
      <c r="N106" s="395"/>
      <c r="O106" s="395"/>
      <c r="P106" s="395"/>
      <c r="Q106" s="395"/>
      <c r="R106" s="395"/>
      <c r="S106" s="395"/>
      <c r="T106" s="395"/>
      <c r="U106" s="395"/>
      <c r="V106" s="395"/>
      <c r="W106" s="395"/>
      <c r="X106" s="395"/>
      <c r="Y106" s="395"/>
      <c r="Z106" s="395"/>
      <c r="AA106" s="395"/>
      <c r="AB106" s="396"/>
    </row>
    <row r="107" spans="1:30" ht="24.6" customHeight="1">
      <c r="A107" s="401"/>
      <c r="B107" s="402"/>
      <c r="C107" s="402"/>
      <c r="D107" s="402"/>
      <c r="E107" s="402"/>
      <c r="F107" s="402"/>
      <c r="G107" s="402"/>
      <c r="H107" s="403"/>
      <c r="I107" s="385" t="s">
        <v>195</v>
      </c>
      <c r="J107" s="397"/>
      <c r="K107" s="397"/>
      <c r="L107" s="397"/>
      <c r="M107" s="397"/>
      <c r="N107" s="397"/>
      <c r="O107" s="397"/>
      <c r="P107" s="397"/>
      <c r="Q107" s="397"/>
      <c r="R107" s="397"/>
      <c r="S107" s="397"/>
      <c r="T107" s="397"/>
      <c r="U107" s="397"/>
      <c r="V107" s="397"/>
      <c r="W107" s="397"/>
      <c r="X107" s="397"/>
      <c r="Y107" s="397"/>
      <c r="Z107" s="397"/>
      <c r="AA107" s="397"/>
      <c r="AB107" s="397"/>
    </row>
    <row r="108" spans="1:30" ht="70.2" customHeight="1">
      <c r="A108" s="404"/>
      <c r="B108" s="405"/>
      <c r="C108" s="405"/>
      <c r="D108" s="405"/>
      <c r="E108" s="405"/>
      <c r="F108" s="405"/>
      <c r="G108" s="405"/>
      <c r="H108" s="406"/>
      <c r="I108" s="394"/>
      <c r="J108" s="395"/>
      <c r="K108" s="395"/>
      <c r="L108" s="395"/>
      <c r="M108" s="395"/>
      <c r="N108" s="395"/>
      <c r="O108" s="395"/>
      <c r="P108" s="395"/>
      <c r="Q108" s="395"/>
      <c r="R108" s="395"/>
      <c r="S108" s="395"/>
      <c r="T108" s="395"/>
      <c r="U108" s="395"/>
      <c r="V108" s="395"/>
      <c r="W108" s="395"/>
      <c r="X108" s="395"/>
      <c r="Y108" s="395"/>
      <c r="Z108" s="395"/>
      <c r="AA108" s="395"/>
      <c r="AB108" s="396"/>
    </row>
    <row r="109" spans="1:30" ht="24.75" customHeight="1">
      <c r="A109" s="419" t="s">
        <v>56</v>
      </c>
      <c r="B109" s="420"/>
      <c r="C109" s="420"/>
      <c r="D109" s="420"/>
      <c r="E109" s="420"/>
      <c r="F109" s="420"/>
      <c r="G109" s="420"/>
      <c r="H109" s="421"/>
      <c r="I109" s="422" t="s">
        <v>101</v>
      </c>
      <c r="J109" s="423"/>
      <c r="K109" s="423"/>
      <c r="L109" s="423"/>
      <c r="M109" s="423"/>
      <c r="N109" s="423"/>
      <c r="O109" s="423"/>
      <c r="P109" s="423"/>
      <c r="Q109" s="111" t="s">
        <v>65</v>
      </c>
      <c r="R109" s="14" t="s">
        <v>54</v>
      </c>
      <c r="T109" s="423" t="s">
        <v>101</v>
      </c>
      <c r="U109" s="423"/>
      <c r="V109" s="423"/>
      <c r="W109" s="423"/>
      <c r="X109" s="423"/>
      <c r="Y109" s="423"/>
      <c r="Z109" s="423"/>
      <c r="AA109" s="423"/>
      <c r="AB109" s="21"/>
    </row>
    <row r="110" spans="1:30" ht="37.200000000000003" customHeight="1">
      <c r="A110" s="387" t="s">
        <v>199</v>
      </c>
      <c r="B110" s="388"/>
      <c r="C110" s="388"/>
      <c r="D110" s="388"/>
      <c r="E110" s="388"/>
      <c r="F110" s="388"/>
      <c r="G110" s="388"/>
      <c r="H110" s="389"/>
      <c r="I110" s="393" t="s">
        <v>197</v>
      </c>
      <c r="J110" s="393"/>
      <c r="K110" s="393"/>
      <c r="L110" s="393"/>
      <c r="M110" s="393"/>
      <c r="N110" s="393"/>
      <c r="O110" s="393"/>
      <c r="P110" s="393"/>
      <c r="Q110" s="393"/>
      <c r="R110" s="374">
        <f>+'③　別紙3　補助事業実施計画一覧'!I100</f>
        <v>0</v>
      </c>
      <c r="S110" s="374"/>
      <c r="T110" s="374"/>
      <c r="U110" s="374"/>
      <c r="V110" s="374"/>
      <c r="W110" s="374"/>
      <c r="X110" s="374"/>
      <c r="Y110" s="374"/>
      <c r="Z110" s="374"/>
      <c r="AA110" s="377" t="s">
        <v>196</v>
      </c>
      <c r="AB110" s="378"/>
    </row>
    <row r="111" spans="1:30" ht="37.200000000000003" customHeight="1">
      <c r="A111" s="390"/>
      <c r="B111" s="391"/>
      <c r="C111" s="391"/>
      <c r="D111" s="391"/>
      <c r="E111" s="391"/>
      <c r="F111" s="391"/>
      <c r="G111" s="391"/>
      <c r="H111" s="392"/>
      <c r="I111" s="393" t="s">
        <v>198</v>
      </c>
      <c r="J111" s="393"/>
      <c r="K111" s="393"/>
      <c r="L111" s="393"/>
      <c r="M111" s="393"/>
      <c r="N111" s="393"/>
      <c r="O111" s="393"/>
      <c r="P111" s="393"/>
      <c r="Q111" s="393"/>
      <c r="R111" s="375"/>
      <c r="S111" s="376"/>
      <c r="T111" s="376"/>
      <c r="U111" s="376"/>
      <c r="V111" s="376"/>
      <c r="W111" s="376"/>
      <c r="X111" s="376"/>
      <c r="Y111" s="376"/>
      <c r="Z111" s="376"/>
      <c r="AA111" s="379" t="s">
        <v>196</v>
      </c>
      <c r="AB111" s="380"/>
    </row>
    <row r="112" spans="1:30" ht="93.6" customHeight="1">
      <c r="A112" s="381" t="s">
        <v>384</v>
      </c>
      <c r="B112" s="381"/>
      <c r="C112" s="381"/>
      <c r="D112" s="381"/>
      <c r="E112" s="381"/>
      <c r="F112" s="381"/>
      <c r="G112" s="381"/>
      <c r="H112" s="381"/>
      <c r="I112" s="382"/>
      <c r="J112" s="383"/>
      <c r="K112" s="383"/>
      <c r="L112" s="383"/>
      <c r="M112" s="383"/>
      <c r="N112" s="383"/>
      <c r="O112" s="383"/>
      <c r="P112" s="383"/>
      <c r="Q112" s="383"/>
      <c r="R112" s="383"/>
      <c r="S112" s="383"/>
      <c r="T112" s="383"/>
      <c r="U112" s="383"/>
      <c r="V112" s="383"/>
      <c r="W112" s="383"/>
      <c r="X112" s="383"/>
      <c r="Y112" s="383"/>
      <c r="Z112" s="383"/>
      <c r="AA112" s="383"/>
      <c r="AB112" s="384"/>
    </row>
    <row r="113" spans="1:28" ht="42.6" customHeight="1">
      <c r="A113" s="385" t="s">
        <v>102</v>
      </c>
      <c r="B113" s="386"/>
      <c r="C113" s="386"/>
      <c r="D113" s="386"/>
      <c r="E113" s="386"/>
      <c r="F113" s="386"/>
      <c r="G113" s="386"/>
      <c r="H113" s="386"/>
      <c r="I113" s="386"/>
      <c r="J113" s="386"/>
      <c r="K113" s="386"/>
      <c r="L113" s="386"/>
      <c r="M113" s="386"/>
      <c r="N113" s="386"/>
      <c r="O113" s="386"/>
      <c r="P113" s="386"/>
      <c r="Q113" s="386"/>
      <c r="R113" s="386"/>
      <c r="S113" s="386"/>
      <c r="T113" s="386"/>
      <c r="U113" s="386"/>
      <c r="V113" s="386"/>
      <c r="W113" s="386"/>
      <c r="X113" s="386"/>
      <c r="Y113" s="386"/>
      <c r="Z113" s="386"/>
      <c r="AA113" s="386"/>
      <c r="AB113" s="386"/>
    </row>
    <row r="114" spans="1:28" ht="23.4" customHeight="1">
      <c r="A114" s="39"/>
      <c r="B114" s="386" t="s">
        <v>103</v>
      </c>
      <c r="C114" s="386"/>
      <c r="D114" s="386"/>
      <c r="E114" s="386"/>
      <c r="F114" s="386"/>
      <c r="G114" s="386"/>
      <c r="H114" s="386"/>
      <c r="I114" s="386"/>
      <c r="J114" s="386"/>
      <c r="K114" s="36"/>
      <c r="L114" s="386" t="s">
        <v>103</v>
      </c>
      <c r="M114" s="386"/>
      <c r="N114" s="386"/>
      <c r="O114" s="386"/>
      <c r="P114" s="386"/>
      <c r="Q114" s="386"/>
      <c r="R114" s="386"/>
      <c r="S114" s="386"/>
      <c r="T114" s="36"/>
      <c r="U114" s="386" t="s">
        <v>103</v>
      </c>
      <c r="V114" s="386"/>
      <c r="W114" s="386"/>
      <c r="X114" s="386"/>
      <c r="Y114" s="386"/>
      <c r="Z114" s="386"/>
      <c r="AA114" s="386"/>
      <c r="AB114" s="386"/>
    </row>
    <row r="115" spans="1:28" ht="22.5" customHeight="1">
      <c r="A115" s="22">
        <v>1</v>
      </c>
      <c r="B115" s="416"/>
      <c r="C115" s="417"/>
      <c r="D115" s="417"/>
      <c r="E115" s="417"/>
      <c r="F115" s="417"/>
      <c r="G115" s="417"/>
      <c r="H115" s="417"/>
      <c r="I115" s="417"/>
      <c r="J115" s="418"/>
      <c r="K115" s="23">
        <v>6</v>
      </c>
      <c r="L115" s="416"/>
      <c r="M115" s="417"/>
      <c r="N115" s="417"/>
      <c r="O115" s="417"/>
      <c r="P115" s="417"/>
      <c r="Q115" s="417"/>
      <c r="R115" s="417"/>
      <c r="S115" s="418"/>
      <c r="T115" s="23">
        <v>11</v>
      </c>
      <c r="U115" s="416"/>
      <c r="V115" s="417"/>
      <c r="W115" s="417"/>
      <c r="X115" s="417"/>
      <c r="Y115" s="417"/>
      <c r="Z115" s="417"/>
      <c r="AA115" s="417"/>
      <c r="AB115" s="418"/>
    </row>
    <row r="116" spans="1:28" ht="22.5" customHeight="1">
      <c r="A116" s="24">
        <v>2</v>
      </c>
      <c r="B116" s="410"/>
      <c r="C116" s="411"/>
      <c r="D116" s="411"/>
      <c r="E116" s="411"/>
      <c r="F116" s="411"/>
      <c r="G116" s="411"/>
      <c r="H116" s="411"/>
      <c r="I116" s="411"/>
      <c r="J116" s="412"/>
      <c r="K116" s="25">
        <v>7</v>
      </c>
      <c r="L116" s="410"/>
      <c r="M116" s="411"/>
      <c r="N116" s="411"/>
      <c r="O116" s="411"/>
      <c r="P116" s="411"/>
      <c r="Q116" s="411"/>
      <c r="R116" s="411"/>
      <c r="S116" s="412"/>
      <c r="T116" s="25">
        <v>12</v>
      </c>
      <c r="U116" s="410"/>
      <c r="V116" s="411"/>
      <c r="W116" s="411"/>
      <c r="X116" s="411"/>
      <c r="Y116" s="411"/>
      <c r="Z116" s="411"/>
      <c r="AA116" s="411"/>
      <c r="AB116" s="412"/>
    </row>
    <row r="117" spans="1:28" ht="22.5" customHeight="1">
      <c r="A117" s="24">
        <v>3</v>
      </c>
      <c r="B117" s="410"/>
      <c r="C117" s="411"/>
      <c r="D117" s="411"/>
      <c r="E117" s="411"/>
      <c r="F117" s="411"/>
      <c r="G117" s="411"/>
      <c r="H117" s="411"/>
      <c r="I117" s="411"/>
      <c r="J117" s="412"/>
      <c r="K117" s="25">
        <v>8</v>
      </c>
      <c r="L117" s="410"/>
      <c r="M117" s="411"/>
      <c r="N117" s="411"/>
      <c r="O117" s="411"/>
      <c r="P117" s="411"/>
      <c r="Q117" s="411"/>
      <c r="R117" s="411"/>
      <c r="S117" s="412"/>
      <c r="T117" s="25">
        <v>13</v>
      </c>
      <c r="U117" s="410"/>
      <c r="V117" s="411"/>
      <c r="W117" s="411"/>
      <c r="X117" s="411"/>
      <c r="Y117" s="411"/>
      <c r="Z117" s="411"/>
      <c r="AA117" s="411"/>
      <c r="AB117" s="412"/>
    </row>
    <row r="118" spans="1:28" ht="22.5" customHeight="1">
      <c r="A118" s="24">
        <v>4</v>
      </c>
      <c r="B118" s="410"/>
      <c r="C118" s="411"/>
      <c r="D118" s="411"/>
      <c r="E118" s="411"/>
      <c r="F118" s="411"/>
      <c r="G118" s="411"/>
      <c r="H118" s="411"/>
      <c r="I118" s="411"/>
      <c r="J118" s="412"/>
      <c r="K118" s="25">
        <v>9</v>
      </c>
      <c r="L118" s="410"/>
      <c r="M118" s="411"/>
      <c r="N118" s="411"/>
      <c r="O118" s="411"/>
      <c r="P118" s="411"/>
      <c r="Q118" s="411"/>
      <c r="R118" s="411"/>
      <c r="S118" s="412"/>
      <c r="T118" s="25">
        <v>14</v>
      </c>
      <c r="U118" s="410"/>
      <c r="V118" s="411"/>
      <c r="W118" s="411"/>
      <c r="X118" s="411"/>
      <c r="Y118" s="411"/>
      <c r="Z118" s="411"/>
      <c r="AA118" s="411"/>
      <c r="AB118" s="412"/>
    </row>
    <row r="119" spans="1:28" ht="21.6" customHeight="1">
      <c r="A119" s="24">
        <v>5</v>
      </c>
      <c r="B119" s="407"/>
      <c r="C119" s="408"/>
      <c r="D119" s="408"/>
      <c r="E119" s="408"/>
      <c r="F119" s="408"/>
      <c r="G119" s="408"/>
      <c r="H119" s="408"/>
      <c r="I119" s="408"/>
      <c r="J119" s="409"/>
      <c r="K119" s="25">
        <v>10</v>
      </c>
      <c r="L119" s="410"/>
      <c r="M119" s="411"/>
      <c r="N119" s="411"/>
      <c r="O119" s="411"/>
      <c r="P119" s="411"/>
      <c r="Q119" s="411"/>
      <c r="R119" s="411"/>
      <c r="S119" s="412"/>
      <c r="T119" s="25">
        <v>15</v>
      </c>
      <c r="U119" s="410"/>
      <c r="V119" s="411"/>
      <c r="W119" s="411"/>
      <c r="X119" s="411"/>
      <c r="Y119" s="411"/>
      <c r="Z119" s="411"/>
      <c r="AA119" s="411"/>
      <c r="AB119" s="412"/>
    </row>
    <row r="120" spans="1:28" ht="26.4" customHeight="1">
      <c r="A120" s="385" t="s">
        <v>203</v>
      </c>
      <c r="B120" s="386"/>
      <c r="C120" s="386"/>
      <c r="D120" s="386"/>
      <c r="E120" s="386"/>
      <c r="F120" s="386"/>
      <c r="G120" s="386"/>
      <c r="H120" s="386"/>
      <c r="I120" s="386"/>
      <c r="J120" s="386"/>
      <c r="K120" s="386"/>
      <c r="L120" s="386"/>
      <c r="M120" s="386"/>
      <c r="N120" s="386"/>
      <c r="O120" s="386"/>
      <c r="P120" s="386"/>
      <c r="Q120" s="386"/>
      <c r="R120" s="386"/>
      <c r="S120" s="386"/>
      <c r="T120" s="386"/>
      <c r="U120" s="386"/>
      <c r="V120" s="386"/>
      <c r="W120" s="386"/>
      <c r="X120" s="386"/>
      <c r="Y120" s="386"/>
      <c r="Z120" s="386"/>
      <c r="AA120" s="386"/>
      <c r="AB120" s="386"/>
    </row>
    <row r="121" spans="1:28" ht="23.4" customHeight="1">
      <c r="A121" s="369" t="s">
        <v>200</v>
      </c>
      <c r="B121" s="370"/>
      <c r="C121" s="370"/>
      <c r="D121" s="370"/>
      <c r="E121" s="370"/>
      <c r="F121" s="370"/>
      <c r="G121" s="370"/>
      <c r="H121" s="370"/>
      <c r="I121" s="370"/>
      <c r="J121" s="371"/>
      <c r="K121" s="369" t="s">
        <v>201</v>
      </c>
      <c r="L121" s="370"/>
      <c r="M121" s="370"/>
      <c r="N121" s="370"/>
      <c r="O121" s="370"/>
      <c r="P121" s="370"/>
      <c r="Q121" s="370"/>
      <c r="R121" s="370"/>
      <c r="S121" s="371"/>
      <c r="T121" s="369" t="s">
        <v>202</v>
      </c>
      <c r="U121" s="370"/>
      <c r="V121" s="370"/>
      <c r="W121" s="370"/>
      <c r="X121" s="370"/>
      <c r="Y121" s="370"/>
      <c r="Z121" s="370"/>
      <c r="AA121" s="370"/>
      <c r="AB121" s="371"/>
    </row>
    <row r="122" spans="1:28" ht="22.5" customHeight="1">
      <c r="A122" s="372"/>
      <c r="B122" s="372"/>
      <c r="C122" s="372"/>
      <c r="D122" s="372"/>
      <c r="E122" s="372"/>
      <c r="F122" s="372"/>
      <c r="G122" s="372"/>
      <c r="H122" s="372"/>
      <c r="I122" s="372"/>
      <c r="J122" s="372"/>
      <c r="K122" s="373"/>
      <c r="L122" s="373"/>
      <c r="M122" s="373"/>
      <c r="N122" s="373"/>
      <c r="O122" s="373"/>
      <c r="P122" s="373"/>
      <c r="Q122" s="373"/>
      <c r="R122" s="373"/>
      <c r="S122" s="373"/>
      <c r="T122" s="373"/>
      <c r="U122" s="373"/>
      <c r="V122" s="373"/>
      <c r="W122" s="373"/>
      <c r="X122" s="373"/>
      <c r="Y122" s="373"/>
      <c r="Z122" s="373"/>
      <c r="AA122" s="373"/>
      <c r="AB122" s="373"/>
    </row>
    <row r="123" spans="1:28" ht="22.5" customHeight="1">
      <c r="A123" s="372"/>
      <c r="B123" s="372"/>
      <c r="C123" s="372"/>
      <c r="D123" s="372"/>
      <c r="E123" s="372"/>
      <c r="F123" s="372"/>
      <c r="G123" s="372"/>
      <c r="H123" s="372"/>
      <c r="I123" s="372"/>
      <c r="J123" s="372"/>
      <c r="K123" s="373"/>
      <c r="L123" s="373"/>
      <c r="M123" s="373"/>
      <c r="N123" s="373"/>
      <c r="O123" s="373"/>
      <c r="P123" s="373"/>
      <c r="Q123" s="373"/>
      <c r="R123" s="373"/>
      <c r="S123" s="373"/>
      <c r="T123" s="373"/>
      <c r="U123" s="373"/>
      <c r="V123" s="373"/>
      <c r="W123" s="373"/>
      <c r="X123" s="373"/>
      <c r="Y123" s="373"/>
      <c r="Z123" s="373"/>
      <c r="AA123" s="373"/>
      <c r="AB123" s="373"/>
    </row>
    <row r="124" spans="1:28" ht="22.5" customHeight="1">
      <c r="A124" s="372"/>
      <c r="B124" s="372"/>
      <c r="C124" s="372"/>
      <c r="D124" s="372"/>
      <c r="E124" s="372"/>
      <c r="F124" s="372"/>
      <c r="G124" s="372"/>
      <c r="H124" s="372"/>
      <c r="I124" s="372"/>
      <c r="J124" s="372"/>
      <c r="K124" s="373"/>
      <c r="L124" s="373"/>
      <c r="M124" s="373"/>
      <c r="N124" s="373"/>
      <c r="O124" s="373"/>
      <c r="P124" s="373"/>
      <c r="Q124" s="373"/>
      <c r="R124" s="373"/>
      <c r="S124" s="373"/>
      <c r="T124" s="373"/>
      <c r="U124" s="373"/>
      <c r="V124" s="373"/>
      <c r="W124" s="373"/>
      <c r="X124" s="373"/>
      <c r="Y124" s="373"/>
      <c r="Z124" s="373"/>
      <c r="AA124" s="373"/>
      <c r="AB124" s="373"/>
    </row>
    <row r="125" spans="1:28" ht="22.5" customHeight="1">
      <c r="A125" s="372"/>
      <c r="B125" s="372"/>
      <c r="C125" s="372"/>
      <c r="D125" s="372"/>
      <c r="E125" s="372"/>
      <c r="F125" s="372"/>
      <c r="G125" s="372"/>
      <c r="H125" s="372"/>
      <c r="I125" s="372"/>
      <c r="J125" s="372"/>
      <c r="K125" s="373"/>
      <c r="L125" s="373"/>
      <c r="M125" s="373"/>
      <c r="N125" s="373"/>
      <c r="O125" s="373"/>
      <c r="P125" s="373"/>
      <c r="Q125" s="373"/>
      <c r="R125" s="373"/>
      <c r="S125" s="373"/>
      <c r="T125" s="373"/>
      <c r="U125" s="373"/>
      <c r="V125" s="373"/>
      <c r="W125" s="373"/>
      <c r="X125" s="373"/>
      <c r="Y125" s="373"/>
      <c r="Z125" s="373"/>
      <c r="AA125" s="373"/>
      <c r="AB125" s="373"/>
    </row>
    <row r="126" spans="1:28" ht="22.5" customHeight="1">
      <c r="A126" s="372"/>
      <c r="B126" s="372"/>
      <c r="C126" s="372"/>
      <c r="D126" s="372"/>
      <c r="E126" s="372"/>
      <c r="F126" s="372"/>
      <c r="G126" s="372"/>
      <c r="H126" s="372"/>
      <c r="I126" s="372"/>
      <c r="J126" s="372"/>
      <c r="K126" s="373"/>
      <c r="L126" s="373"/>
      <c r="M126" s="373"/>
      <c r="N126" s="373"/>
      <c r="O126" s="373"/>
      <c r="P126" s="373"/>
      <c r="Q126" s="373"/>
      <c r="R126" s="373"/>
      <c r="S126" s="373"/>
      <c r="T126" s="373"/>
      <c r="U126" s="373"/>
      <c r="V126" s="373"/>
      <c r="W126" s="373"/>
      <c r="X126" s="373"/>
      <c r="Y126" s="373"/>
      <c r="Z126" s="373"/>
      <c r="AA126" s="373"/>
      <c r="AB126" s="373"/>
    </row>
    <row r="127" spans="1:28" ht="49.2" customHeight="1">
      <c r="A127" s="413" t="s">
        <v>383</v>
      </c>
      <c r="B127" s="414"/>
      <c r="C127" s="414"/>
      <c r="D127" s="414"/>
      <c r="E127" s="414"/>
      <c r="F127" s="414"/>
      <c r="G127" s="414"/>
      <c r="H127" s="414"/>
      <c r="I127" s="414"/>
      <c r="J127" s="414"/>
      <c r="K127" s="414"/>
      <c r="L127" s="414"/>
      <c r="M127" s="414"/>
      <c r="N127" s="414"/>
      <c r="O127" s="414"/>
      <c r="P127" s="414"/>
      <c r="Q127" s="414"/>
      <c r="R127" s="414"/>
      <c r="S127" s="414"/>
      <c r="T127" s="414"/>
      <c r="U127" s="414"/>
      <c r="V127" s="414"/>
      <c r="W127" s="414"/>
      <c r="X127" s="414"/>
      <c r="Y127" s="414"/>
      <c r="Z127" s="414"/>
      <c r="AA127" s="414"/>
      <c r="AB127" s="415"/>
    </row>
    <row r="128" spans="1:28" ht="71.400000000000006" customHeight="1">
      <c r="A128" s="365">
        <v>1</v>
      </c>
      <c r="B128" s="365"/>
      <c r="C128" s="366"/>
      <c r="D128" s="367"/>
      <c r="E128" s="367"/>
      <c r="F128" s="367"/>
      <c r="G128" s="367"/>
      <c r="H128" s="367"/>
      <c r="I128" s="367"/>
      <c r="J128" s="367"/>
      <c r="K128" s="367"/>
      <c r="L128" s="367"/>
      <c r="M128" s="367"/>
      <c r="N128" s="367"/>
      <c r="O128" s="367"/>
      <c r="P128" s="367"/>
      <c r="Q128" s="367"/>
      <c r="R128" s="367"/>
      <c r="S128" s="367"/>
      <c r="T128" s="367"/>
      <c r="U128" s="367"/>
      <c r="V128" s="367"/>
      <c r="W128" s="367"/>
      <c r="X128" s="367"/>
      <c r="Y128" s="367"/>
      <c r="Z128" s="367"/>
      <c r="AA128" s="367"/>
      <c r="AB128" s="368"/>
    </row>
    <row r="129" spans="1:28" ht="71.400000000000006" customHeight="1">
      <c r="A129" s="365">
        <v>2</v>
      </c>
      <c r="B129" s="365"/>
      <c r="C129" s="366"/>
      <c r="D129" s="367"/>
      <c r="E129" s="367"/>
      <c r="F129" s="367"/>
      <c r="G129" s="367"/>
      <c r="H129" s="367"/>
      <c r="I129" s="367"/>
      <c r="J129" s="367"/>
      <c r="K129" s="367"/>
      <c r="L129" s="367"/>
      <c r="M129" s="367"/>
      <c r="N129" s="367"/>
      <c r="O129" s="367"/>
      <c r="P129" s="367"/>
      <c r="Q129" s="367"/>
      <c r="R129" s="367"/>
      <c r="S129" s="367"/>
      <c r="T129" s="367"/>
      <c r="U129" s="367"/>
      <c r="V129" s="367"/>
      <c r="W129" s="367"/>
      <c r="X129" s="367"/>
      <c r="Y129" s="367"/>
      <c r="Z129" s="367"/>
      <c r="AA129" s="367"/>
      <c r="AB129" s="368"/>
    </row>
    <row r="130" spans="1:28" ht="71.400000000000006" customHeight="1">
      <c r="A130" s="365">
        <v>3</v>
      </c>
      <c r="B130" s="365"/>
      <c r="C130" s="366"/>
      <c r="D130" s="367"/>
      <c r="E130" s="367"/>
      <c r="F130" s="367"/>
      <c r="G130" s="367"/>
      <c r="H130" s="367"/>
      <c r="I130" s="367"/>
      <c r="J130" s="367"/>
      <c r="K130" s="367"/>
      <c r="L130" s="367"/>
      <c r="M130" s="367"/>
      <c r="N130" s="367"/>
      <c r="O130" s="367"/>
      <c r="P130" s="367"/>
      <c r="Q130" s="367"/>
      <c r="R130" s="367"/>
      <c r="S130" s="367"/>
      <c r="T130" s="367"/>
      <c r="U130" s="367"/>
      <c r="V130" s="367"/>
      <c r="W130" s="367"/>
      <c r="X130" s="367"/>
      <c r="Y130" s="367"/>
      <c r="Z130" s="367"/>
      <c r="AA130" s="367"/>
      <c r="AB130" s="368"/>
    </row>
    <row r="131" spans="1:28" ht="71.400000000000006" customHeight="1">
      <c r="A131" s="365">
        <v>4</v>
      </c>
      <c r="B131" s="365"/>
      <c r="C131" s="366"/>
      <c r="D131" s="367"/>
      <c r="E131" s="367"/>
      <c r="F131" s="367"/>
      <c r="G131" s="367"/>
      <c r="H131" s="367"/>
      <c r="I131" s="367"/>
      <c r="J131" s="367"/>
      <c r="K131" s="367"/>
      <c r="L131" s="367"/>
      <c r="M131" s="367"/>
      <c r="N131" s="367"/>
      <c r="O131" s="367"/>
      <c r="P131" s="367"/>
      <c r="Q131" s="367"/>
      <c r="R131" s="367"/>
      <c r="S131" s="367"/>
      <c r="T131" s="367"/>
      <c r="U131" s="367"/>
      <c r="V131" s="367"/>
      <c r="W131" s="367"/>
      <c r="X131" s="367"/>
      <c r="Y131" s="367"/>
      <c r="Z131" s="367"/>
      <c r="AA131" s="367"/>
      <c r="AB131" s="368"/>
    </row>
    <row r="132" spans="1:28" ht="71.400000000000006" customHeight="1">
      <c r="A132" s="365">
        <v>5</v>
      </c>
      <c r="B132" s="365"/>
      <c r="C132" s="366"/>
      <c r="D132" s="367"/>
      <c r="E132" s="367"/>
      <c r="F132" s="367"/>
      <c r="G132" s="367"/>
      <c r="H132" s="367"/>
      <c r="I132" s="367"/>
      <c r="J132" s="367"/>
      <c r="K132" s="367"/>
      <c r="L132" s="367"/>
      <c r="M132" s="367"/>
      <c r="N132" s="367"/>
      <c r="O132" s="367"/>
      <c r="P132" s="367"/>
      <c r="Q132" s="367"/>
      <c r="R132" s="367"/>
      <c r="S132" s="367"/>
      <c r="T132" s="367"/>
      <c r="U132" s="367"/>
      <c r="V132" s="367"/>
      <c r="W132" s="367"/>
      <c r="X132" s="367"/>
      <c r="Y132" s="367"/>
      <c r="Z132" s="367"/>
      <c r="AA132" s="367"/>
      <c r="AB132" s="368"/>
    </row>
    <row r="133" spans="1:28" ht="15.6" customHeight="1">
      <c r="A133" s="45" t="s">
        <v>204</v>
      </c>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ht="15.6" customHeight="1">
      <c r="A134" s="17" t="s">
        <v>104</v>
      </c>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ht="15.6" customHeight="1">
      <c r="A135" s="17" t="s">
        <v>105</v>
      </c>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hidden="1"/>
    <row r="137" spans="1:28" hidden="1"/>
    <row r="138" spans="1:28" hidden="1"/>
    <row r="139" spans="1:28" hidden="1"/>
  </sheetData>
  <mergeCells count="244">
    <mergeCell ref="A62:H62"/>
    <mergeCell ref="I62:M62"/>
    <mergeCell ref="N62:O62"/>
    <mergeCell ref="P62:S62"/>
    <mergeCell ref="T62:U62"/>
    <mergeCell ref="V62:X62"/>
    <mergeCell ref="Z62:AA62"/>
    <mergeCell ref="A58:H58"/>
    <mergeCell ref="I58:AB58"/>
    <mergeCell ref="A59:H59"/>
    <mergeCell ref="I59:AB59"/>
    <mergeCell ref="A60:H60"/>
    <mergeCell ref="I60:AB60"/>
    <mergeCell ref="I61:AB61"/>
    <mergeCell ref="U4:AB4"/>
    <mergeCell ref="L9:P9"/>
    <mergeCell ref="R9:AB9"/>
    <mergeCell ref="L10:P10"/>
    <mergeCell ref="R10:AB10"/>
    <mergeCell ref="L11:P11"/>
    <mergeCell ref="R11:AB11"/>
    <mergeCell ref="U57:AA57"/>
    <mergeCell ref="A53:AB53"/>
    <mergeCell ref="A55:H55"/>
    <mergeCell ref="I55:AB55"/>
    <mergeCell ref="A56:H56"/>
    <mergeCell ref="I56:AB56"/>
    <mergeCell ref="C31:AB31"/>
    <mergeCell ref="B34:AB34"/>
    <mergeCell ref="A14:AB14"/>
    <mergeCell ref="A16:AB17"/>
    <mergeCell ref="A57:H57"/>
    <mergeCell ref="I57:J57"/>
    <mergeCell ref="C37:AB37"/>
    <mergeCell ref="J23:O23"/>
    <mergeCell ref="C28:AB28"/>
    <mergeCell ref="C29:AB29"/>
    <mergeCell ref="C30:AB30"/>
    <mergeCell ref="W70:AA70"/>
    <mergeCell ref="W65:AA65"/>
    <mergeCell ref="I66:L66"/>
    <mergeCell ref="M66:Q66"/>
    <mergeCell ref="S66:V66"/>
    <mergeCell ref="W66:AA66"/>
    <mergeCell ref="S57:T57"/>
    <mergeCell ref="I63:M63"/>
    <mergeCell ref="N63:P63"/>
    <mergeCell ref="S63:W63"/>
    <mergeCell ref="X63:Z63"/>
    <mergeCell ref="K57:R57"/>
    <mergeCell ref="I71:L71"/>
    <mergeCell ref="M71:Z71"/>
    <mergeCell ref="AA71:AB71"/>
    <mergeCell ref="AA67:AB67"/>
    <mergeCell ref="A68:H71"/>
    <mergeCell ref="I68:L68"/>
    <mergeCell ref="M68:Z68"/>
    <mergeCell ref="AA68:AB68"/>
    <mergeCell ref="I69:L69"/>
    <mergeCell ref="M69:Q69"/>
    <mergeCell ref="S69:V69"/>
    <mergeCell ref="W69:AA69"/>
    <mergeCell ref="I70:L70"/>
    <mergeCell ref="A64:H67"/>
    <mergeCell ref="I64:L64"/>
    <mergeCell ref="M64:Z64"/>
    <mergeCell ref="I67:L67"/>
    <mergeCell ref="M67:Z67"/>
    <mergeCell ref="I65:L65"/>
    <mergeCell ref="M65:Q65"/>
    <mergeCell ref="S65:V65"/>
    <mergeCell ref="AA64:AB64"/>
    <mergeCell ref="M70:Q70"/>
    <mergeCell ref="S70:V70"/>
    <mergeCell ref="S74:V74"/>
    <mergeCell ref="W74:AA74"/>
    <mergeCell ref="I75:L75"/>
    <mergeCell ref="M75:Z75"/>
    <mergeCell ref="AA75:AB75"/>
    <mergeCell ref="A76:AB76"/>
    <mergeCell ref="A72:H75"/>
    <mergeCell ref="I72:L72"/>
    <mergeCell ref="M72:Z72"/>
    <mergeCell ref="AA72:AB72"/>
    <mergeCell ref="I73:L73"/>
    <mergeCell ref="M73:Q73"/>
    <mergeCell ref="S73:V73"/>
    <mergeCell ref="W73:AA73"/>
    <mergeCell ref="I74:L74"/>
    <mergeCell ref="M74:Q74"/>
    <mergeCell ref="A78:B78"/>
    <mergeCell ref="C78:J78"/>
    <mergeCell ref="K78:N78"/>
    <mergeCell ref="O78:P78"/>
    <mergeCell ref="Q78:X78"/>
    <mergeCell ref="Y78:AB78"/>
    <mergeCell ref="A77:B77"/>
    <mergeCell ref="C77:J77"/>
    <mergeCell ref="K77:N77"/>
    <mergeCell ref="O77:P77"/>
    <mergeCell ref="Q77:X77"/>
    <mergeCell ref="Y77:AB77"/>
    <mergeCell ref="A80:B80"/>
    <mergeCell ref="C80:J80"/>
    <mergeCell ref="K80:N80"/>
    <mergeCell ref="O80:P80"/>
    <mergeCell ref="Q80:X80"/>
    <mergeCell ref="Y80:AB80"/>
    <mergeCell ref="A79:B79"/>
    <mergeCell ref="C79:J79"/>
    <mergeCell ref="K79:N79"/>
    <mergeCell ref="O79:P79"/>
    <mergeCell ref="Q79:X79"/>
    <mergeCell ref="Y79:AB79"/>
    <mergeCell ref="A82:B82"/>
    <mergeCell ref="C82:J82"/>
    <mergeCell ref="K82:N82"/>
    <mergeCell ref="O82:P82"/>
    <mergeCell ref="Q82:X82"/>
    <mergeCell ref="Y82:AB82"/>
    <mergeCell ref="A81:B81"/>
    <mergeCell ref="C81:J81"/>
    <mergeCell ref="K81:N81"/>
    <mergeCell ref="O81:P81"/>
    <mergeCell ref="Q81:X81"/>
    <mergeCell ref="Y81:AB81"/>
    <mergeCell ref="A83:AB83"/>
    <mergeCell ref="A84:B84"/>
    <mergeCell ref="C84:M84"/>
    <mergeCell ref="N84:Q84"/>
    <mergeCell ref="R84:AB84"/>
    <mergeCell ref="A85:B85"/>
    <mergeCell ref="C85:M85"/>
    <mergeCell ref="N85:Q85"/>
    <mergeCell ref="R85:AB85"/>
    <mergeCell ref="A88:B88"/>
    <mergeCell ref="C88:M88"/>
    <mergeCell ref="N88:Q88"/>
    <mergeCell ref="R88:AB88"/>
    <mergeCell ref="A89:B89"/>
    <mergeCell ref="C89:M89"/>
    <mergeCell ref="N89:Q89"/>
    <mergeCell ref="R89:AB89"/>
    <mergeCell ref="A86:B86"/>
    <mergeCell ref="C86:M86"/>
    <mergeCell ref="N86:Q86"/>
    <mergeCell ref="R86:AB86"/>
    <mergeCell ref="A87:B87"/>
    <mergeCell ref="C87:M87"/>
    <mergeCell ref="N87:Q87"/>
    <mergeCell ref="R87:AB87"/>
    <mergeCell ref="A92:B92"/>
    <mergeCell ref="C92:M92"/>
    <mergeCell ref="N92:Q92"/>
    <mergeCell ref="R92:AB92"/>
    <mergeCell ref="A93:B93"/>
    <mergeCell ref="C93:M93"/>
    <mergeCell ref="N93:Q93"/>
    <mergeCell ref="R93:AB93"/>
    <mergeCell ref="A90:B90"/>
    <mergeCell ref="C90:M90"/>
    <mergeCell ref="N90:Q90"/>
    <mergeCell ref="R90:AB90"/>
    <mergeCell ref="A91:B91"/>
    <mergeCell ref="C91:M91"/>
    <mergeCell ref="N91:Q91"/>
    <mergeCell ref="R91:AB91"/>
    <mergeCell ref="A97:J99"/>
    <mergeCell ref="K97:AB99"/>
    <mergeCell ref="A102:AB102"/>
    <mergeCell ref="A104:H104"/>
    <mergeCell ref="I104:AB104"/>
    <mergeCell ref="A94:B94"/>
    <mergeCell ref="C94:M94"/>
    <mergeCell ref="N94:Q94"/>
    <mergeCell ref="R94:AB94"/>
    <mergeCell ref="A95:AB95"/>
    <mergeCell ref="A96:AB96"/>
    <mergeCell ref="I106:AB106"/>
    <mergeCell ref="I108:AB108"/>
    <mergeCell ref="I105:AB105"/>
    <mergeCell ref="I107:AB107"/>
    <mergeCell ref="A105:H108"/>
    <mergeCell ref="B119:J119"/>
    <mergeCell ref="L119:S119"/>
    <mergeCell ref="U119:AB119"/>
    <mergeCell ref="A127:AB127"/>
    <mergeCell ref="B117:J117"/>
    <mergeCell ref="L117:S117"/>
    <mergeCell ref="U117:AB117"/>
    <mergeCell ref="B118:J118"/>
    <mergeCell ref="L118:S118"/>
    <mergeCell ref="U118:AB118"/>
    <mergeCell ref="B115:J115"/>
    <mergeCell ref="L115:S115"/>
    <mergeCell ref="U115:AB115"/>
    <mergeCell ref="B116:J116"/>
    <mergeCell ref="L116:S116"/>
    <mergeCell ref="U116:AB116"/>
    <mergeCell ref="A109:H109"/>
    <mergeCell ref="I109:P109"/>
    <mergeCell ref="T109:AA109"/>
    <mergeCell ref="A128:B128"/>
    <mergeCell ref="C128:AB128"/>
    <mergeCell ref="A131:B131"/>
    <mergeCell ref="R110:Z110"/>
    <mergeCell ref="R111:Z111"/>
    <mergeCell ref="AA110:AB110"/>
    <mergeCell ref="AA111:AB111"/>
    <mergeCell ref="A112:H112"/>
    <mergeCell ref="I112:AB112"/>
    <mergeCell ref="A120:AB120"/>
    <mergeCell ref="A113:AB113"/>
    <mergeCell ref="B114:J114"/>
    <mergeCell ref="L114:S114"/>
    <mergeCell ref="U114:AB114"/>
    <mergeCell ref="A110:H111"/>
    <mergeCell ref="I110:Q110"/>
    <mergeCell ref="I111:Q111"/>
    <mergeCell ref="C131:AB131"/>
    <mergeCell ref="A132:B132"/>
    <mergeCell ref="C132:AB132"/>
    <mergeCell ref="A130:B130"/>
    <mergeCell ref="C130:AB130"/>
    <mergeCell ref="A129:B129"/>
    <mergeCell ref="C129:AB129"/>
    <mergeCell ref="A121:J121"/>
    <mergeCell ref="K121:S121"/>
    <mergeCell ref="T121:AB121"/>
    <mergeCell ref="A122:J122"/>
    <mergeCell ref="K122:S122"/>
    <mergeCell ref="T122:AB122"/>
    <mergeCell ref="A123:J123"/>
    <mergeCell ref="K123:S123"/>
    <mergeCell ref="T123:AB123"/>
    <mergeCell ref="A125:J125"/>
    <mergeCell ref="K125:S125"/>
    <mergeCell ref="T125:AB125"/>
    <mergeCell ref="A126:J126"/>
    <mergeCell ref="K126:S126"/>
    <mergeCell ref="T126:AB126"/>
    <mergeCell ref="A124:J124"/>
    <mergeCell ref="K124:S124"/>
    <mergeCell ref="T124:AB124"/>
  </mergeCells>
  <phoneticPr fontId="2"/>
  <conditionalFormatting sqref="A96:AB96">
    <cfRule type="expression" dxfId="27" priority="22">
      <formula>A96=""</formula>
    </cfRule>
  </conditionalFormatting>
  <conditionalFormatting sqref="A122:AB126">
    <cfRule type="expression" dxfId="26" priority="2">
      <formula>$A$122=""</formula>
    </cfRule>
  </conditionalFormatting>
  <conditionalFormatting sqref="B115:J119 L115:S119 U115:AB119">
    <cfRule type="expression" dxfId="25" priority="27">
      <formula>$B$115=""</formula>
    </cfRule>
  </conditionalFormatting>
  <conditionalFormatting sqref="C78:N82">
    <cfRule type="expression" dxfId="24" priority="25">
      <formula>C78=""</formula>
    </cfRule>
  </conditionalFormatting>
  <conditionalFormatting sqref="C85:AB94">
    <cfRule type="expression" dxfId="23" priority="23">
      <formula>C85=""</formula>
    </cfRule>
  </conditionalFormatting>
  <conditionalFormatting sqref="C128:AB132">
    <cfRule type="expression" dxfId="22" priority="1">
      <formula>$C$128=""</formula>
    </cfRule>
  </conditionalFormatting>
  <conditionalFormatting sqref="I56">
    <cfRule type="expression" dxfId="21" priority="18">
      <formula>I56=""</formula>
    </cfRule>
  </conditionalFormatting>
  <conditionalFormatting sqref="I60:I75 P62 T62 AB62 N63 Q63 S63 X63 AA63:AA64 M64:M75 R65:S66 AB65:AB66 AA67:AA68 R69:S70 AB69:AB70 AA71:AA72 R73:S74 AB73:AB74 AA75">
    <cfRule type="expression" dxfId="20" priority="28">
      <formula>I60=""</formula>
    </cfRule>
  </conditionalFormatting>
  <conditionalFormatting sqref="I110">
    <cfRule type="expression" dxfId="19" priority="5">
      <formula>I110=""</formula>
    </cfRule>
  </conditionalFormatting>
  <conditionalFormatting sqref="I58:AB59">
    <cfRule type="expression" dxfId="18" priority="15">
      <formula>I58=""</formula>
    </cfRule>
  </conditionalFormatting>
  <conditionalFormatting sqref="I106:AB106 I107 I108:AB108">
    <cfRule type="expression" dxfId="17" priority="6">
      <formula>I106=""</formula>
    </cfRule>
  </conditionalFormatting>
  <conditionalFormatting sqref="I112:AB112">
    <cfRule type="expression" dxfId="16" priority="4">
      <formula>I112=""</formula>
    </cfRule>
  </conditionalFormatting>
  <conditionalFormatting sqref="K57">
    <cfRule type="expression" dxfId="15" priority="16">
      <formula>K57=""</formula>
    </cfRule>
  </conditionalFormatting>
  <conditionalFormatting sqref="Q78:AB82">
    <cfRule type="expression" dxfId="14" priority="24">
      <formula>Q78=""</formula>
    </cfRule>
  </conditionalFormatting>
  <conditionalFormatting sqref="R10:R11">
    <cfRule type="expression" dxfId="13" priority="29">
      <formula>$R10=""</formula>
    </cfRule>
  </conditionalFormatting>
  <conditionalFormatting sqref="R111:Z111">
    <cfRule type="expression" dxfId="12" priority="3">
      <formula>R111=""</formula>
    </cfRule>
  </conditionalFormatting>
  <conditionalFormatting sqref="R9:AB9">
    <cfRule type="expression" dxfId="11" priority="30">
      <formula>$R9=""</formula>
    </cfRule>
  </conditionalFormatting>
  <conditionalFormatting sqref="U57:AA57">
    <cfRule type="expression" dxfId="10" priority="17">
      <formula>U57=""</formula>
    </cfRule>
  </conditionalFormatting>
  <conditionalFormatting sqref="V62:Y62">
    <cfRule type="expression" dxfId="9" priority="12">
      <formula>V62=""</formula>
    </cfRule>
  </conditionalFormatting>
  <conditionalFormatting sqref="W65:W66">
    <cfRule type="expression" dxfId="8" priority="13">
      <formula>W65=""</formula>
    </cfRule>
  </conditionalFormatting>
  <conditionalFormatting sqref="W69:W70">
    <cfRule type="expression" dxfId="7" priority="9">
      <formula>W69=""</formula>
    </cfRule>
  </conditionalFormatting>
  <conditionalFormatting sqref="W73:W74">
    <cfRule type="expression" dxfId="6" priority="7">
      <formula>W73=""</formula>
    </cfRule>
  </conditionalFormatting>
  <conditionalFormatting sqref="Z62:AA62">
    <cfRule type="expression" dxfId="5" priority="11">
      <formula>V62=""</formula>
    </cfRule>
  </conditionalFormatting>
  <printOptions horizontalCentered="1"/>
  <pageMargins left="0.25" right="0.25" top="0.75" bottom="0.75" header="0.3" footer="0.3"/>
  <pageSetup paperSize="9" scale="89" orientation="portrait" r:id="rId1"/>
  <rowBreaks count="4" manualBreakCount="4">
    <brk id="51" max="27" man="1"/>
    <brk id="75" max="27" man="1"/>
    <brk id="99" max="27" man="1"/>
    <brk id="126" max="27" man="1"/>
  </rowBreaks>
  <colBreaks count="1" manualBreakCount="1">
    <brk id="29" max="285" man="1"/>
  </colBreaks>
  <drawing r:id="rId2"/>
  <legacyDrawing r:id="rId3"/>
  <mc:AlternateContent xmlns:mc="http://schemas.openxmlformats.org/markup-compatibility/2006">
    <mc:Choice Requires="x14">
      <controls>
        <mc:AlternateContent xmlns:mc="http://schemas.openxmlformats.org/markup-compatibility/2006">
          <mc:Choice Requires="x14">
            <control shapeId="8196" r:id="rId4" name="Check Box 4">
              <controlPr defaultSize="0" autoFill="0" autoLine="0" autoPict="0">
                <anchor moveWithCells="1">
                  <from>
                    <xdr:col>7</xdr:col>
                    <xdr:colOff>114300</xdr:colOff>
                    <xdr:row>24</xdr:row>
                    <xdr:rowOff>160020</xdr:rowOff>
                  </from>
                  <to>
                    <xdr:col>11</xdr:col>
                    <xdr:colOff>167640</xdr:colOff>
                    <xdr:row>26</xdr:row>
                    <xdr:rowOff>30480</xdr:rowOff>
                  </to>
                </anchor>
              </controlPr>
            </control>
          </mc:Choice>
        </mc:AlternateContent>
        <mc:AlternateContent xmlns:mc="http://schemas.openxmlformats.org/markup-compatibility/2006">
          <mc:Choice Requires="x14">
            <control shapeId="8197" r:id="rId5" name="Check Box 5">
              <controlPr defaultSize="0" autoFill="0" autoLine="0" autoPict="0">
                <anchor moveWithCells="1">
                  <from>
                    <xdr:col>11</xdr:col>
                    <xdr:colOff>175260</xdr:colOff>
                    <xdr:row>24</xdr:row>
                    <xdr:rowOff>160020</xdr:rowOff>
                  </from>
                  <to>
                    <xdr:col>16</xdr:col>
                    <xdr:colOff>99060</xdr:colOff>
                    <xdr:row>26</xdr:row>
                    <xdr:rowOff>15240</xdr:rowOff>
                  </to>
                </anchor>
              </controlPr>
            </control>
          </mc:Choice>
        </mc:AlternateContent>
        <mc:AlternateContent xmlns:mc="http://schemas.openxmlformats.org/markup-compatibility/2006">
          <mc:Choice Requires="x14">
            <control shapeId="8198" r:id="rId6" name="Check Box 6">
              <controlPr defaultSize="0" autoFill="0" autoLine="0" autoPict="0">
                <anchor moveWithCells="1">
                  <from>
                    <xdr:col>1</xdr:col>
                    <xdr:colOff>7620</xdr:colOff>
                    <xdr:row>24</xdr:row>
                    <xdr:rowOff>137160</xdr:rowOff>
                  </from>
                  <to>
                    <xdr:col>2</xdr:col>
                    <xdr:colOff>22860</xdr:colOff>
                    <xdr:row>26</xdr:row>
                    <xdr:rowOff>45720</xdr:rowOff>
                  </to>
                </anchor>
              </controlPr>
            </control>
          </mc:Choice>
        </mc:AlternateContent>
        <mc:AlternateContent xmlns:mc="http://schemas.openxmlformats.org/markup-compatibility/2006">
          <mc:Choice Requires="x14">
            <control shapeId="8208" r:id="rId7" name="Check Box 16">
              <controlPr defaultSize="0" autoFill="0" autoLine="0" autoPict="0">
                <anchor moveWithCells="1">
                  <from>
                    <xdr:col>1</xdr:col>
                    <xdr:colOff>7620</xdr:colOff>
                    <xdr:row>30</xdr:row>
                    <xdr:rowOff>0</xdr:rowOff>
                  </from>
                  <to>
                    <xdr:col>2</xdr:col>
                    <xdr:colOff>22860</xdr:colOff>
                    <xdr:row>30</xdr:row>
                    <xdr:rowOff>251460</xdr:rowOff>
                  </to>
                </anchor>
              </controlPr>
            </control>
          </mc:Choice>
        </mc:AlternateContent>
        <mc:AlternateContent xmlns:mc="http://schemas.openxmlformats.org/markup-compatibility/2006">
          <mc:Choice Requires="x14">
            <control shapeId="8209" r:id="rId8" name="Check Box 17">
              <controlPr defaultSize="0" autoFill="0" autoLine="0" autoPict="0">
                <anchor moveWithCells="1">
                  <from>
                    <xdr:col>1</xdr:col>
                    <xdr:colOff>7620</xdr:colOff>
                    <xdr:row>25</xdr:row>
                    <xdr:rowOff>137160</xdr:rowOff>
                  </from>
                  <to>
                    <xdr:col>2</xdr:col>
                    <xdr:colOff>22860</xdr:colOff>
                    <xdr:row>27</xdr:row>
                    <xdr:rowOff>45720</xdr:rowOff>
                  </to>
                </anchor>
              </controlPr>
            </control>
          </mc:Choice>
        </mc:AlternateContent>
        <mc:AlternateContent xmlns:mc="http://schemas.openxmlformats.org/markup-compatibility/2006">
          <mc:Choice Requires="x14">
            <control shapeId="8210" r:id="rId9" name="Check Box 18">
              <controlPr defaultSize="0" autoFill="0" autoLine="0" autoPict="0">
                <anchor moveWithCells="1">
                  <from>
                    <xdr:col>1</xdr:col>
                    <xdr:colOff>15240</xdr:colOff>
                    <xdr:row>26</xdr:row>
                    <xdr:rowOff>160020</xdr:rowOff>
                  </from>
                  <to>
                    <xdr:col>2</xdr:col>
                    <xdr:colOff>30480</xdr:colOff>
                    <xdr:row>27</xdr:row>
                    <xdr:rowOff>236220</xdr:rowOff>
                  </to>
                </anchor>
              </controlPr>
            </control>
          </mc:Choice>
        </mc:AlternateContent>
        <mc:AlternateContent xmlns:mc="http://schemas.openxmlformats.org/markup-compatibility/2006">
          <mc:Choice Requires="x14">
            <control shapeId="8211" r:id="rId10" name="Check Box 19">
              <controlPr defaultSize="0" autoFill="0" autoLine="0" autoPict="0">
                <anchor moveWithCells="1">
                  <from>
                    <xdr:col>1</xdr:col>
                    <xdr:colOff>15240</xdr:colOff>
                    <xdr:row>27</xdr:row>
                    <xdr:rowOff>342900</xdr:rowOff>
                  </from>
                  <to>
                    <xdr:col>2</xdr:col>
                    <xdr:colOff>30480</xdr:colOff>
                    <xdr:row>28</xdr:row>
                    <xdr:rowOff>213360</xdr:rowOff>
                  </to>
                </anchor>
              </controlPr>
            </control>
          </mc:Choice>
        </mc:AlternateContent>
        <mc:AlternateContent xmlns:mc="http://schemas.openxmlformats.org/markup-compatibility/2006">
          <mc:Choice Requires="x14">
            <control shapeId="8212" r:id="rId11" name="Check Box 20">
              <controlPr defaultSize="0" autoFill="0" autoLine="0" autoPict="0">
                <anchor moveWithCells="1">
                  <from>
                    <xdr:col>1</xdr:col>
                    <xdr:colOff>15240</xdr:colOff>
                    <xdr:row>33</xdr:row>
                    <xdr:rowOff>320040</xdr:rowOff>
                  </from>
                  <to>
                    <xdr:col>2</xdr:col>
                    <xdr:colOff>30480</xdr:colOff>
                    <xdr:row>35</xdr:row>
                    <xdr:rowOff>53340</xdr:rowOff>
                  </to>
                </anchor>
              </controlPr>
            </control>
          </mc:Choice>
        </mc:AlternateContent>
        <mc:AlternateContent xmlns:mc="http://schemas.openxmlformats.org/markup-compatibility/2006">
          <mc:Choice Requires="x14">
            <control shapeId="8213" r:id="rId12" name="Check Box 21">
              <controlPr defaultSize="0" autoFill="0" autoLine="0" autoPict="0">
                <anchor moveWithCells="1">
                  <from>
                    <xdr:col>1</xdr:col>
                    <xdr:colOff>15240</xdr:colOff>
                    <xdr:row>34</xdr:row>
                    <xdr:rowOff>152400</xdr:rowOff>
                  </from>
                  <to>
                    <xdr:col>2</xdr:col>
                    <xdr:colOff>30480</xdr:colOff>
                    <xdr:row>36</xdr:row>
                    <xdr:rowOff>60960</xdr:rowOff>
                  </to>
                </anchor>
              </controlPr>
            </control>
          </mc:Choice>
        </mc:AlternateContent>
        <mc:AlternateContent xmlns:mc="http://schemas.openxmlformats.org/markup-compatibility/2006">
          <mc:Choice Requires="x14">
            <control shapeId="8214" r:id="rId13" name="Check Box 22">
              <controlPr defaultSize="0" autoFill="0" autoLine="0" autoPict="0">
                <anchor moveWithCells="1">
                  <from>
                    <xdr:col>9</xdr:col>
                    <xdr:colOff>7620</xdr:colOff>
                    <xdr:row>37</xdr:row>
                    <xdr:rowOff>144780</xdr:rowOff>
                  </from>
                  <to>
                    <xdr:col>15</xdr:col>
                    <xdr:colOff>38100</xdr:colOff>
                    <xdr:row>39</xdr:row>
                    <xdr:rowOff>30480</xdr:rowOff>
                  </to>
                </anchor>
              </controlPr>
            </control>
          </mc:Choice>
        </mc:AlternateContent>
        <mc:AlternateContent xmlns:mc="http://schemas.openxmlformats.org/markup-compatibility/2006">
          <mc:Choice Requires="x14">
            <control shapeId="8216" r:id="rId14" name="Check Box 24">
              <controlPr defaultSize="0" autoFill="0" autoLine="0" autoPict="0">
                <anchor moveWithCells="1">
                  <from>
                    <xdr:col>16</xdr:col>
                    <xdr:colOff>0</xdr:colOff>
                    <xdr:row>37</xdr:row>
                    <xdr:rowOff>144780</xdr:rowOff>
                  </from>
                  <to>
                    <xdr:col>22</xdr:col>
                    <xdr:colOff>152400</xdr:colOff>
                    <xdr:row>39</xdr:row>
                    <xdr:rowOff>38100</xdr:rowOff>
                  </to>
                </anchor>
              </controlPr>
            </control>
          </mc:Choice>
        </mc:AlternateContent>
        <mc:AlternateContent xmlns:mc="http://schemas.openxmlformats.org/markup-compatibility/2006">
          <mc:Choice Requires="x14">
            <control shapeId="8218" r:id="rId15" name="Check Box 26">
              <controlPr defaultSize="0" autoFill="0" autoLine="0" autoPict="0">
                <anchor moveWithCells="1">
                  <from>
                    <xdr:col>1</xdr:col>
                    <xdr:colOff>15240</xdr:colOff>
                    <xdr:row>28</xdr:row>
                    <xdr:rowOff>342900</xdr:rowOff>
                  </from>
                  <to>
                    <xdr:col>2</xdr:col>
                    <xdr:colOff>30480</xdr:colOff>
                    <xdr:row>29</xdr:row>
                    <xdr:rowOff>236220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26858-AF29-4326-AA44-0E12DF0D706A}">
  <sheetPr codeName="Sheet4"/>
  <dimension ref="A1:AH59"/>
  <sheetViews>
    <sheetView view="pageBreakPreview" zoomScaleNormal="100" zoomScaleSheetLayoutView="100" workbookViewId="0">
      <selection activeCell="K10" sqref="K10:X11"/>
    </sheetView>
  </sheetViews>
  <sheetFormatPr defaultColWidth="2.44140625" defaultRowHeight="13.2"/>
  <cols>
    <col min="1" max="16384" width="2.44140625" style="97"/>
  </cols>
  <sheetData>
    <row r="1" spans="1:34" ht="19.95" customHeight="1">
      <c r="A1" s="97" t="s">
        <v>137</v>
      </c>
    </row>
    <row r="2" spans="1:34" ht="38.25" customHeight="1">
      <c r="A2" s="537" t="s">
        <v>138</v>
      </c>
      <c r="B2" s="537"/>
      <c r="C2" s="537"/>
      <c r="D2" s="537"/>
      <c r="E2" s="537"/>
      <c r="F2" s="537"/>
      <c r="G2" s="537"/>
      <c r="H2" s="537"/>
      <c r="I2" s="537"/>
      <c r="J2" s="537"/>
      <c r="K2" s="537"/>
      <c r="L2" s="537"/>
      <c r="M2" s="537"/>
      <c r="N2" s="537"/>
      <c r="O2" s="537"/>
      <c r="P2" s="537"/>
      <c r="Q2" s="537"/>
      <c r="R2" s="537"/>
      <c r="S2" s="537"/>
      <c r="T2" s="537"/>
      <c r="U2" s="537"/>
      <c r="V2" s="537"/>
      <c r="W2" s="537"/>
      <c r="X2" s="537"/>
      <c r="Y2" s="537"/>
      <c r="Z2" s="537"/>
      <c r="AA2" s="537"/>
      <c r="AB2" s="537"/>
      <c r="AC2" s="537"/>
      <c r="AD2" s="537"/>
      <c r="AE2" s="537"/>
      <c r="AF2" s="537"/>
      <c r="AG2" s="537"/>
      <c r="AH2" s="537"/>
    </row>
    <row r="3" spans="1:34" ht="19.95" customHeight="1"/>
    <row r="4" spans="1:34" ht="18" customHeight="1">
      <c r="Q4" s="538" t="s">
        <v>139</v>
      </c>
      <c r="R4" s="538"/>
      <c r="S4" s="538"/>
      <c r="T4" s="538"/>
      <c r="U4" s="324">
        <f>+'⑤様式第1号、別紙5（本申請様式）'!R12</f>
        <v>0</v>
      </c>
      <c r="V4" s="324"/>
      <c r="W4" s="324"/>
      <c r="X4" s="324"/>
      <c r="Y4" s="324"/>
      <c r="Z4" s="324"/>
      <c r="AA4" s="324"/>
      <c r="AB4" s="324"/>
      <c r="AC4" s="324"/>
      <c r="AD4" s="324"/>
      <c r="AE4" s="324"/>
      <c r="AF4" s="324"/>
      <c r="AG4" s="324"/>
      <c r="AH4" s="324"/>
    </row>
    <row r="6" spans="1:34">
      <c r="A6" s="539" t="s">
        <v>140</v>
      </c>
      <c r="B6" s="539"/>
      <c r="C6" s="539"/>
      <c r="D6" s="539"/>
      <c r="E6" s="539"/>
      <c r="F6" s="539"/>
      <c r="G6" s="539"/>
      <c r="H6" s="539"/>
      <c r="I6" s="539"/>
      <c r="J6" s="539"/>
      <c r="K6" s="539"/>
      <c r="L6" s="539"/>
      <c r="M6" s="539"/>
      <c r="N6" s="539"/>
      <c r="O6" s="539"/>
      <c r="P6" s="539"/>
      <c r="Q6" s="539"/>
      <c r="R6" s="539"/>
      <c r="S6" s="539"/>
      <c r="T6" s="539"/>
      <c r="U6" s="539"/>
      <c r="V6" s="539"/>
      <c r="W6" s="539"/>
      <c r="X6" s="539"/>
      <c r="Y6" s="539"/>
      <c r="Z6" s="539"/>
      <c r="AA6" s="539"/>
      <c r="AB6" s="539"/>
      <c r="AC6" s="539"/>
      <c r="AD6" s="539"/>
      <c r="AE6" s="539"/>
      <c r="AF6" s="539"/>
      <c r="AG6" s="539"/>
      <c r="AH6" s="539"/>
    </row>
    <row r="7" spans="1:34">
      <c r="A7" s="99" t="s">
        <v>141</v>
      </c>
    </row>
    <row r="8" spans="1:34">
      <c r="A8" s="97" t="s">
        <v>142</v>
      </c>
    </row>
    <row r="10" spans="1:34">
      <c r="A10" s="512" t="s">
        <v>143</v>
      </c>
      <c r="B10" s="513"/>
      <c r="C10" s="513"/>
      <c r="D10" s="513"/>
      <c r="E10" s="513"/>
      <c r="F10" s="513"/>
      <c r="G10" s="513"/>
      <c r="H10" s="513"/>
      <c r="I10" s="513"/>
      <c r="J10" s="514"/>
      <c r="K10" s="524"/>
      <c r="L10" s="518"/>
      <c r="M10" s="518"/>
      <c r="N10" s="518"/>
      <c r="O10" s="518"/>
      <c r="P10" s="518"/>
      <c r="Q10" s="518"/>
      <c r="R10" s="518"/>
      <c r="S10" s="518"/>
      <c r="T10" s="518"/>
      <c r="U10" s="518"/>
      <c r="V10" s="518"/>
      <c r="W10" s="518"/>
      <c r="X10" s="519"/>
      <c r="Y10" s="522" t="s">
        <v>144</v>
      </c>
      <c r="Z10" s="523"/>
      <c r="AA10" s="523"/>
      <c r="AB10" s="523"/>
      <c r="AC10" s="526"/>
      <c r="AD10" s="522" t="s">
        <v>145</v>
      </c>
      <c r="AE10" s="523"/>
      <c r="AF10" s="523"/>
      <c r="AG10" s="523"/>
      <c r="AH10" s="526"/>
    </row>
    <row r="11" spans="1:34">
      <c r="A11" s="515"/>
      <c r="B11" s="516"/>
      <c r="C11" s="516"/>
      <c r="D11" s="516"/>
      <c r="E11" s="516"/>
      <c r="F11" s="516"/>
      <c r="G11" s="516"/>
      <c r="H11" s="516"/>
      <c r="I11" s="516"/>
      <c r="J11" s="517"/>
      <c r="K11" s="525"/>
      <c r="L11" s="520"/>
      <c r="M11" s="520"/>
      <c r="N11" s="520"/>
      <c r="O11" s="520"/>
      <c r="P11" s="520"/>
      <c r="Q11" s="520"/>
      <c r="R11" s="520"/>
      <c r="S11" s="520"/>
      <c r="T11" s="520"/>
      <c r="U11" s="520"/>
      <c r="V11" s="520"/>
      <c r="W11" s="520"/>
      <c r="X11" s="521"/>
      <c r="Y11" s="527"/>
      <c r="Z11" s="528"/>
      <c r="AA11" s="528"/>
      <c r="AB11" s="528"/>
      <c r="AC11" s="529"/>
      <c r="AD11" s="527"/>
      <c r="AE11" s="528"/>
      <c r="AF11" s="528"/>
      <c r="AG11" s="528"/>
      <c r="AH11" s="529"/>
    </row>
    <row r="12" spans="1:34">
      <c r="A12" s="512" t="s">
        <v>146</v>
      </c>
      <c r="B12" s="513"/>
      <c r="C12" s="513"/>
      <c r="D12" s="513"/>
      <c r="E12" s="513"/>
      <c r="F12" s="513"/>
      <c r="G12" s="513"/>
      <c r="H12" s="513"/>
      <c r="I12" s="513"/>
      <c r="J12" s="514"/>
      <c r="K12" s="518"/>
      <c r="L12" s="518"/>
      <c r="M12" s="518"/>
      <c r="N12" s="518"/>
      <c r="O12" s="518"/>
      <c r="P12" s="518"/>
      <c r="Q12" s="518"/>
      <c r="R12" s="518"/>
      <c r="S12" s="518"/>
      <c r="T12" s="518"/>
      <c r="U12" s="518"/>
      <c r="V12" s="518"/>
      <c r="W12" s="518"/>
      <c r="X12" s="518"/>
      <c r="Y12" s="518"/>
      <c r="Z12" s="518"/>
      <c r="AA12" s="518"/>
      <c r="AB12" s="518"/>
      <c r="AC12" s="518"/>
      <c r="AD12" s="518"/>
      <c r="AE12" s="518"/>
      <c r="AF12" s="518"/>
      <c r="AG12" s="518"/>
      <c r="AH12" s="519"/>
    </row>
    <row r="13" spans="1:34">
      <c r="A13" s="515"/>
      <c r="B13" s="516"/>
      <c r="C13" s="516"/>
      <c r="D13" s="516"/>
      <c r="E13" s="516"/>
      <c r="F13" s="516"/>
      <c r="G13" s="516"/>
      <c r="H13" s="516"/>
      <c r="I13" s="516"/>
      <c r="J13" s="517"/>
      <c r="K13" s="520"/>
      <c r="L13" s="520"/>
      <c r="M13" s="520"/>
      <c r="N13" s="520"/>
      <c r="O13" s="520"/>
      <c r="P13" s="520"/>
      <c r="Q13" s="520"/>
      <c r="R13" s="520"/>
      <c r="S13" s="520"/>
      <c r="T13" s="520"/>
      <c r="U13" s="520"/>
      <c r="V13" s="520"/>
      <c r="W13" s="520"/>
      <c r="X13" s="520"/>
      <c r="Y13" s="520"/>
      <c r="Z13" s="520"/>
      <c r="AA13" s="520"/>
      <c r="AB13" s="520"/>
      <c r="AC13" s="520"/>
      <c r="AD13" s="520"/>
      <c r="AE13" s="520"/>
      <c r="AF13" s="520"/>
      <c r="AG13" s="520"/>
      <c r="AH13" s="521"/>
    </row>
    <row r="14" spans="1:34" hidden="1">
      <c r="A14" s="494" t="s">
        <v>147</v>
      </c>
      <c r="B14" s="495"/>
      <c r="C14" s="495"/>
      <c r="D14" s="495"/>
      <c r="E14" s="495"/>
      <c r="F14" s="495"/>
      <c r="G14" s="495"/>
      <c r="H14" s="495"/>
      <c r="I14" s="495"/>
      <c r="J14" s="496"/>
      <c r="K14" s="518"/>
      <c r="L14" s="518"/>
      <c r="M14" s="518"/>
      <c r="N14" s="518"/>
      <c r="O14" s="518"/>
      <c r="P14" s="518"/>
      <c r="Q14" s="518"/>
      <c r="R14" s="518"/>
      <c r="S14" s="518"/>
      <c r="T14" s="518"/>
      <c r="U14" s="518"/>
      <c r="V14" s="518"/>
      <c r="W14" s="518"/>
      <c r="X14" s="518"/>
      <c r="Y14" s="518"/>
      <c r="Z14" s="518"/>
      <c r="AA14" s="518"/>
      <c r="AB14" s="518"/>
      <c r="AC14" s="518"/>
      <c r="AD14" s="518"/>
      <c r="AE14" s="518"/>
      <c r="AF14" s="518"/>
      <c r="AG14" s="518"/>
      <c r="AH14" s="519"/>
    </row>
    <row r="15" spans="1:34" hidden="1">
      <c r="A15" s="500"/>
      <c r="B15" s="501"/>
      <c r="C15" s="501"/>
      <c r="D15" s="501"/>
      <c r="E15" s="501"/>
      <c r="F15" s="501"/>
      <c r="G15" s="501"/>
      <c r="H15" s="501"/>
      <c r="I15" s="501"/>
      <c r="J15" s="502"/>
      <c r="K15" s="520"/>
      <c r="L15" s="520"/>
      <c r="M15" s="520"/>
      <c r="N15" s="520"/>
      <c r="O15" s="520"/>
      <c r="P15" s="520"/>
      <c r="Q15" s="520"/>
      <c r="R15" s="520"/>
      <c r="S15" s="520"/>
      <c r="T15" s="520"/>
      <c r="U15" s="520"/>
      <c r="V15" s="520"/>
      <c r="W15" s="520"/>
      <c r="X15" s="520"/>
      <c r="Y15" s="520"/>
      <c r="Z15" s="520"/>
      <c r="AA15" s="520"/>
      <c r="AB15" s="520"/>
      <c r="AC15" s="520"/>
      <c r="AD15" s="520"/>
      <c r="AE15" s="520"/>
      <c r="AF15" s="520"/>
      <c r="AG15" s="520"/>
      <c r="AH15" s="521"/>
    </row>
    <row r="16" spans="1:34">
      <c r="A16" s="494" t="s">
        <v>148</v>
      </c>
      <c r="B16" s="495"/>
      <c r="C16" s="495"/>
      <c r="D16" s="495"/>
      <c r="E16" s="495"/>
      <c r="F16" s="495"/>
      <c r="G16" s="495"/>
      <c r="H16" s="495"/>
      <c r="I16" s="495"/>
      <c r="J16" s="496"/>
      <c r="K16" s="522"/>
      <c r="L16" s="523"/>
      <c r="M16" s="523"/>
      <c r="N16" s="523"/>
      <c r="O16" s="100" t="s">
        <v>149</v>
      </c>
      <c r="P16" s="523"/>
      <c r="Q16" s="523"/>
      <c r="R16" s="100" t="s">
        <v>150</v>
      </c>
      <c r="S16" s="100" t="s">
        <v>151</v>
      </c>
      <c r="T16" s="523"/>
      <c r="U16" s="523"/>
      <c r="V16" s="523"/>
      <c r="W16" s="523"/>
      <c r="X16" s="100" t="s">
        <v>149</v>
      </c>
      <c r="Y16" s="523"/>
      <c r="Z16" s="523"/>
      <c r="AA16" s="100" t="s">
        <v>150</v>
      </c>
      <c r="AB16" s="100"/>
      <c r="AC16" s="100"/>
      <c r="AD16" s="100"/>
      <c r="AE16" s="100"/>
      <c r="AF16" s="100"/>
      <c r="AG16" s="100"/>
      <c r="AH16" s="101"/>
    </row>
    <row r="17" spans="1:34" hidden="1">
      <c r="A17" s="530" t="s">
        <v>152</v>
      </c>
      <c r="B17" s="531"/>
      <c r="C17" s="531"/>
      <c r="D17" s="531"/>
      <c r="E17" s="531"/>
      <c r="F17" s="531"/>
      <c r="G17" s="531"/>
      <c r="H17" s="531"/>
      <c r="I17" s="531"/>
      <c r="J17" s="532"/>
      <c r="K17" s="535"/>
      <c r="L17" s="536"/>
      <c r="M17" s="536"/>
      <c r="N17" s="536"/>
      <c r="O17" s="536"/>
      <c r="P17" s="536"/>
      <c r="Q17" s="536"/>
      <c r="R17" s="536"/>
      <c r="S17" s="536"/>
      <c r="T17" s="536"/>
      <c r="U17" s="536"/>
      <c r="V17" s="536"/>
      <c r="W17" s="536"/>
      <c r="X17" s="533" t="s">
        <v>153</v>
      </c>
      <c r="Y17" s="533"/>
      <c r="Z17" s="533"/>
      <c r="AA17" s="533"/>
      <c r="AB17" s="533"/>
      <c r="AC17" s="533"/>
      <c r="AD17" s="533"/>
      <c r="AE17" s="533"/>
      <c r="AF17" s="533"/>
      <c r="AG17" s="533"/>
      <c r="AH17" s="534"/>
    </row>
    <row r="18" spans="1:34" hidden="1">
      <c r="A18" s="530" t="s">
        <v>154</v>
      </c>
      <c r="B18" s="531"/>
      <c r="C18" s="531"/>
      <c r="D18" s="531"/>
      <c r="E18" s="531"/>
      <c r="F18" s="531"/>
      <c r="G18" s="531"/>
      <c r="H18" s="531"/>
      <c r="I18" s="531"/>
      <c r="J18" s="532"/>
      <c r="K18" s="533"/>
      <c r="L18" s="533"/>
      <c r="M18" s="533"/>
      <c r="N18" s="533"/>
      <c r="O18" s="533"/>
      <c r="P18" s="533"/>
      <c r="Q18" s="533"/>
      <c r="R18" s="533"/>
      <c r="S18" s="533"/>
      <c r="T18" s="533"/>
      <c r="U18" s="533"/>
      <c r="V18" s="533"/>
      <c r="W18" s="533"/>
      <c r="X18" s="533"/>
      <c r="Y18" s="533"/>
      <c r="Z18" s="533"/>
      <c r="AA18" s="533"/>
      <c r="AB18" s="533"/>
      <c r="AC18" s="533"/>
      <c r="AD18" s="533"/>
      <c r="AE18" s="533"/>
      <c r="AF18" s="533"/>
      <c r="AG18" s="533"/>
      <c r="AH18" s="534"/>
    </row>
    <row r="19" spans="1:34" hidden="1">
      <c r="A19" s="530" t="s">
        <v>155</v>
      </c>
      <c r="B19" s="531"/>
      <c r="C19" s="531"/>
      <c r="D19" s="531"/>
      <c r="E19" s="531"/>
      <c r="F19" s="531"/>
      <c r="G19" s="531"/>
      <c r="H19" s="531"/>
      <c r="I19" s="531"/>
      <c r="J19" s="532"/>
      <c r="K19" s="533"/>
      <c r="L19" s="533"/>
      <c r="M19" s="533"/>
      <c r="N19" s="533"/>
      <c r="O19" s="533"/>
      <c r="P19" s="533"/>
      <c r="Q19" s="533"/>
      <c r="R19" s="533"/>
      <c r="S19" s="533"/>
      <c r="T19" s="533"/>
      <c r="U19" s="533"/>
      <c r="V19" s="533"/>
      <c r="W19" s="533"/>
      <c r="X19" s="533"/>
      <c r="Y19" s="533"/>
      <c r="Z19" s="533"/>
      <c r="AA19" s="533"/>
      <c r="AB19" s="533"/>
      <c r="AC19" s="533"/>
      <c r="AD19" s="533"/>
      <c r="AE19" s="533"/>
      <c r="AF19" s="533"/>
      <c r="AG19" s="533"/>
      <c r="AH19" s="534"/>
    </row>
    <row r="20" spans="1:34">
      <c r="A20" s="494" t="s">
        <v>156</v>
      </c>
      <c r="B20" s="495"/>
      <c r="C20" s="495"/>
      <c r="D20" s="495"/>
      <c r="E20" s="495"/>
      <c r="F20" s="495"/>
      <c r="G20" s="495"/>
      <c r="H20" s="495"/>
      <c r="I20" s="495"/>
      <c r="J20" s="496"/>
      <c r="K20" s="503"/>
      <c r="L20" s="504"/>
      <c r="M20" s="504"/>
      <c r="N20" s="504"/>
      <c r="O20" s="504"/>
      <c r="P20" s="504"/>
      <c r="Q20" s="504"/>
      <c r="R20" s="504"/>
      <c r="S20" s="504"/>
      <c r="T20" s="504"/>
      <c r="U20" s="504"/>
      <c r="V20" s="504"/>
      <c r="W20" s="504"/>
      <c r="X20" s="504"/>
      <c r="Y20" s="504"/>
      <c r="Z20" s="504"/>
      <c r="AA20" s="504"/>
      <c r="AB20" s="504"/>
      <c r="AC20" s="504"/>
      <c r="AD20" s="504"/>
      <c r="AE20" s="504"/>
      <c r="AF20" s="504"/>
      <c r="AG20" s="504"/>
      <c r="AH20" s="505"/>
    </row>
    <row r="21" spans="1:34">
      <c r="A21" s="497"/>
      <c r="B21" s="498"/>
      <c r="C21" s="498"/>
      <c r="D21" s="498"/>
      <c r="E21" s="498"/>
      <c r="F21" s="498"/>
      <c r="G21" s="498"/>
      <c r="H21" s="498"/>
      <c r="I21" s="498"/>
      <c r="J21" s="499"/>
      <c r="K21" s="506"/>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8"/>
    </row>
    <row r="22" spans="1:34">
      <c r="A22" s="500"/>
      <c r="B22" s="501"/>
      <c r="C22" s="501"/>
      <c r="D22" s="501"/>
      <c r="E22" s="501"/>
      <c r="F22" s="501"/>
      <c r="G22" s="501"/>
      <c r="H22" s="501"/>
      <c r="I22" s="501"/>
      <c r="J22" s="502"/>
      <c r="K22" s="509"/>
      <c r="L22" s="510"/>
      <c r="M22" s="510"/>
      <c r="N22" s="510"/>
      <c r="O22" s="510"/>
      <c r="P22" s="510"/>
      <c r="Q22" s="510"/>
      <c r="R22" s="510"/>
      <c r="S22" s="510"/>
      <c r="T22" s="510"/>
      <c r="U22" s="510"/>
      <c r="V22" s="510"/>
      <c r="W22" s="510"/>
      <c r="X22" s="510"/>
      <c r="Y22" s="510"/>
      <c r="Z22" s="510"/>
      <c r="AA22" s="510"/>
      <c r="AB22" s="510"/>
      <c r="AC22" s="510"/>
      <c r="AD22" s="510"/>
      <c r="AE22" s="510"/>
      <c r="AF22" s="510"/>
      <c r="AG22" s="510"/>
      <c r="AH22" s="511"/>
    </row>
    <row r="24" spans="1:34">
      <c r="A24" s="512" t="s">
        <v>143</v>
      </c>
      <c r="B24" s="513"/>
      <c r="C24" s="513"/>
      <c r="D24" s="513"/>
      <c r="E24" s="513"/>
      <c r="F24" s="513"/>
      <c r="G24" s="513"/>
      <c r="H24" s="513"/>
      <c r="I24" s="513"/>
      <c r="J24" s="514"/>
      <c r="K24" s="524"/>
      <c r="L24" s="518"/>
      <c r="M24" s="518"/>
      <c r="N24" s="518"/>
      <c r="O24" s="518"/>
      <c r="P24" s="518"/>
      <c r="Q24" s="518"/>
      <c r="R24" s="518"/>
      <c r="S24" s="518"/>
      <c r="T24" s="518"/>
      <c r="U24" s="518"/>
      <c r="V24" s="518"/>
      <c r="W24" s="518"/>
      <c r="X24" s="519"/>
      <c r="Y24" s="522" t="s">
        <v>144</v>
      </c>
      <c r="Z24" s="523"/>
      <c r="AA24" s="523"/>
      <c r="AB24" s="523"/>
      <c r="AC24" s="526"/>
      <c r="AD24" s="522" t="s">
        <v>145</v>
      </c>
      <c r="AE24" s="523"/>
      <c r="AF24" s="523"/>
      <c r="AG24" s="523"/>
      <c r="AH24" s="526"/>
    </row>
    <row r="25" spans="1:34">
      <c r="A25" s="515"/>
      <c r="B25" s="516"/>
      <c r="C25" s="516"/>
      <c r="D25" s="516"/>
      <c r="E25" s="516"/>
      <c r="F25" s="516"/>
      <c r="G25" s="516"/>
      <c r="H25" s="516"/>
      <c r="I25" s="516"/>
      <c r="J25" s="517"/>
      <c r="K25" s="525"/>
      <c r="L25" s="520"/>
      <c r="M25" s="520"/>
      <c r="N25" s="520"/>
      <c r="O25" s="520"/>
      <c r="P25" s="520"/>
      <c r="Q25" s="520"/>
      <c r="R25" s="520"/>
      <c r="S25" s="520"/>
      <c r="T25" s="520"/>
      <c r="U25" s="520"/>
      <c r="V25" s="520"/>
      <c r="W25" s="520"/>
      <c r="X25" s="521"/>
      <c r="Y25" s="527"/>
      <c r="Z25" s="528"/>
      <c r="AA25" s="528"/>
      <c r="AB25" s="528"/>
      <c r="AC25" s="529"/>
      <c r="AD25" s="527"/>
      <c r="AE25" s="528"/>
      <c r="AF25" s="528"/>
      <c r="AG25" s="528"/>
      <c r="AH25" s="529"/>
    </row>
    <row r="26" spans="1:34">
      <c r="A26" s="512" t="s">
        <v>146</v>
      </c>
      <c r="B26" s="513"/>
      <c r="C26" s="513"/>
      <c r="D26" s="513"/>
      <c r="E26" s="513"/>
      <c r="F26" s="513"/>
      <c r="G26" s="513"/>
      <c r="H26" s="513"/>
      <c r="I26" s="513"/>
      <c r="J26" s="514"/>
      <c r="K26" s="518"/>
      <c r="L26" s="518"/>
      <c r="M26" s="518"/>
      <c r="N26" s="518"/>
      <c r="O26" s="518"/>
      <c r="P26" s="518"/>
      <c r="Q26" s="518"/>
      <c r="R26" s="518"/>
      <c r="S26" s="518"/>
      <c r="T26" s="518"/>
      <c r="U26" s="518"/>
      <c r="V26" s="518"/>
      <c r="W26" s="518"/>
      <c r="X26" s="518"/>
      <c r="Y26" s="518"/>
      <c r="Z26" s="518"/>
      <c r="AA26" s="518"/>
      <c r="AB26" s="518"/>
      <c r="AC26" s="518"/>
      <c r="AD26" s="518"/>
      <c r="AE26" s="518"/>
      <c r="AF26" s="518"/>
      <c r="AG26" s="518"/>
      <c r="AH26" s="519"/>
    </row>
    <row r="27" spans="1:34">
      <c r="A27" s="515"/>
      <c r="B27" s="516"/>
      <c r="C27" s="516"/>
      <c r="D27" s="516"/>
      <c r="E27" s="516"/>
      <c r="F27" s="516"/>
      <c r="G27" s="516"/>
      <c r="H27" s="516"/>
      <c r="I27" s="516"/>
      <c r="J27" s="517"/>
      <c r="K27" s="520"/>
      <c r="L27" s="520"/>
      <c r="M27" s="520"/>
      <c r="N27" s="520"/>
      <c r="O27" s="520"/>
      <c r="P27" s="520"/>
      <c r="Q27" s="520"/>
      <c r="R27" s="520"/>
      <c r="S27" s="520"/>
      <c r="T27" s="520"/>
      <c r="U27" s="520"/>
      <c r="V27" s="520"/>
      <c r="W27" s="520"/>
      <c r="X27" s="520"/>
      <c r="Y27" s="520"/>
      <c r="Z27" s="520"/>
      <c r="AA27" s="520"/>
      <c r="AB27" s="520"/>
      <c r="AC27" s="520"/>
      <c r="AD27" s="520"/>
      <c r="AE27" s="520"/>
      <c r="AF27" s="520"/>
      <c r="AG27" s="520"/>
      <c r="AH27" s="521"/>
    </row>
    <row r="28" spans="1:34">
      <c r="A28" s="494" t="s">
        <v>148</v>
      </c>
      <c r="B28" s="495"/>
      <c r="C28" s="495"/>
      <c r="D28" s="495"/>
      <c r="E28" s="495"/>
      <c r="F28" s="495"/>
      <c r="G28" s="495"/>
      <c r="H28" s="495"/>
      <c r="I28" s="495"/>
      <c r="J28" s="496"/>
      <c r="K28" s="522"/>
      <c r="L28" s="523"/>
      <c r="M28" s="523"/>
      <c r="N28" s="523"/>
      <c r="O28" s="100" t="s">
        <v>149</v>
      </c>
      <c r="P28" s="523"/>
      <c r="Q28" s="523"/>
      <c r="R28" s="100" t="s">
        <v>150</v>
      </c>
      <c r="S28" s="100" t="s">
        <v>151</v>
      </c>
      <c r="T28" s="523"/>
      <c r="U28" s="523"/>
      <c r="V28" s="523"/>
      <c r="W28" s="523"/>
      <c r="X28" s="100" t="s">
        <v>149</v>
      </c>
      <c r="Y28" s="523"/>
      <c r="Z28" s="523"/>
      <c r="AA28" s="100" t="s">
        <v>150</v>
      </c>
      <c r="AB28" s="100"/>
      <c r="AC28" s="100"/>
      <c r="AD28" s="100"/>
      <c r="AE28" s="100"/>
      <c r="AF28" s="100"/>
      <c r="AG28" s="100"/>
      <c r="AH28" s="101"/>
    </row>
    <row r="29" spans="1:34">
      <c r="A29" s="494" t="s">
        <v>156</v>
      </c>
      <c r="B29" s="495"/>
      <c r="C29" s="495"/>
      <c r="D29" s="495"/>
      <c r="E29" s="495"/>
      <c r="F29" s="495"/>
      <c r="G29" s="495"/>
      <c r="H29" s="495"/>
      <c r="I29" s="495"/>
      <c r="J29" s="496"/>
      <c r="K29" s="503"/>
      <c r="L29" s="504"/>
      <c r="M29" s="504"/>
      <c r="N29" s="504"/>
      <c r="O29" s="504"/>
      <c r="P29" s="504"/>
      <c r="Q29" s="504"/>
      <c r="R29" s="504"/>
      <c r="S29" s="504"/>
      <c r="T29" s="504"/>
      <c r="U29" s="504"/>
      <c r="V29" s="504"/>
      <c r="W29" s="504"/>
      <c r="X29" s="504"/>
      <c r="Y29" s="504"/>
      <c r="Z29" s="504"/>
      <c r="AA29" s="504"/>
      <c r="AB29" s="504"/>
      <c r="AC29" s="504"/>
      <c r="AD29" s="504"/>
      <c r="AE29" s="504"/>
      <c r="AF29" s="504"/>
      <c r="AG29" s="504"/>
      <c r="AH29" s="505"/>
    </row>
    <row r="30" spans="1:34">
      <c r="A30" s="497"/>
      <c r="B30" s="498"/>
      <c r="C30" s="498"/>
      <c r="D30" s="498"/>
      <c r="E30" s="498"/>
      <c r="F30" s="498"/>
      <c r="G30" s="498"/>
      <c r="H30" s="498"/>
      <c r="I30" s="498"/>
      <c r="J30" s="499"/>
      <c r="K30" s="506"/>
      <c r="L30" s="507"/>
      <c r="M30" s="507"/>
      <c r="N30" s="507"/>
      <c r="O30" s="507"/>
      <c r="P30" s="507"/>
      <c r="Q30" s="507"/>
      <c r="R30" s="507"/>
      <c r="S30" s="507"/>
      <c r="T30" s="507"/>
      <c r="U30" s="507"/>
      <c r="V30" s="507"/>
      <c r="W30" s="507"/>
      <c r="X30" s="507"/>
      <c r="Y30" s="507"/>
      <c r="Z30" s="507"/>
      <c r="AA30" s="507"/>
      <c r="AB30" s="507"/>
      <c r="AC30" s="507"/>
      <c r="AD30" s="507"/>
      <c r="AE30" s="507"/>
      <c r="AF30" s="507"/>
      <c r="AG30" s="507"/>
      <c r="AH30" s="508"/>
    </row>
    <row r="31" spans="1:34">
      <c r="A31" s="500"/>
      <c r="B31" s="501"/>
      <c r="C31" s="501"/>
      <c r="D31" s="501"/>
      <c r="E31" s="501"/>
      <c r="F31" s="501"/>
      <c r="G31" s="501"/>
      <c r="H31" s="501"/>
      <c r="I31" s="501"/>
      <c r="J31" s="502"/>
      <c r="K31" s="509"/>
      <c r="L31" s="510"/>
      <c r="M31" s="510"/>
      <c r="N31" s="510"/>
      <c r="O31" s="510"/>
      <c r="P31" s="510"/>
      <c r="Q31" s="510"/>
      <c r="R31" s="510"/>
      <c r="S31" s="510"/>
      <c r="T31" s="510"/>
      <c r="U31" s="510"/>
      <c r="V31" s="510"/>
      <c r="W31" s="510"/>
      <c r="X31" s="510"/>
      <c r="Y31" s="510"/>
      <c r="Z31" s="510"/>
      <c r="AA31" s="510"/>
      <c r="AB31" s="510"/>
      <c r="AC31" s="510"/>
      <c r="AD31" s="510"/>
      <c r="AE31" s="510"/>
      <c r="AF31" s="510"/>
      <c r="AG31" s="510"/>
      <c r="AH31" s="511"/>
    </row>
    <row r="32" spans="1:34">
      <c r="K32" s="98"/>
      <c r="L32" s="98"/>
      <c r="M32" s="98"/>
      <c r="N32" s="98"/>
      <c r="O32" s="98"/>
      <c r="P32" s="98"/>
      <c r="Q32" s="98"/>
      <c r="R32" s="98"/>
      <c r="S32" s="98"/>
      <c r="T32" s="98"/>
      <c r="U32" s="98"/>
      <c r="V32" s="98"/>
      <c r="W32" s="98"/>
      <c r="X32" s="98"/>
      <c r="Y32" s="98"/>
      <c r="Z32" s="98"/>
      <c r="AA32" s="98"/>
      <c r="AB32" s="98"/>
      <c r="AC32" s="98"/>
      <c r="AD32" s="98"/>
      <c r="AE32" s="98"/>
      <c r="AF32" s="98"/>
      <c r="AG32" s="98"/>
      <c r="AH32" s="98"/>
    </row>
    <row r="33" spans="1:34">
      <c r="A33" s="512" t="s">
        <v>143</v>
      </c>
      <c r="B33" s="513"/>
      <c r="C33" s="513"/>
      <c r="D33" s="513"/>
      <c r="E33" s="513"/>
      <c r="F33" s="513"/>
      <c r="G33" s="513"/>
      <c r="H33" s="513"/>
      <c r="I33" s="513"/>
      <c r="J33" s="514"/>
      <c r="K33" s="524"/>
      <c r="L33" s="518"/>
      <c r="M33" s="518"/>
      <c r="N33" s="518"/>
      <c r="O33" s="518"/>
      <c r="P33" s="518"/>
      <c r="Q33" s="518"/>
      <c r="R33" s="518"/>
      <c r="S33" s="518"/>
      <c r="T33" s="518"/>
      <c r="U33" s="518"/>
      <c r="V33" s="518"/>
      <c r="W33" s="518"/>
      <c r="X33" s="519"/>
      <c r="Y33" s="522" t="s">
        <v>144</v>
      </c>
      <c r="Z33" s="523"/>
      <c r="AA33" s="523"/>
      <c r="AB33" s="523"/>
      <c r="AC33" s="526"/>
      <c r="AD33" s="522" t="s">
        <v>145</v>
      </c>
      <c r="AE33" s="523"/>
      <c r="AF33" s="523"/>
      <c r="AG33" s="523"/>
      <c r="AH33" s="526"/>
    </row>
    <row r="34" spans="1:34">
      <c r="A34" s="515"/>
      <c r="B34" s="516"/>
      <c r="C34" s="516"/>
      <c r="D34" s="516"/>
      <c r="E34" s="516"/>
      <c r="F34" s="516"/>
      <c r="G34" s="516"/>
      <c r="H34" s="516"/>
      <c r="I34" s="516"/>
      <c r="J34" s="517"/>
      <c r="K34" s="525"/>
      <c r="L34" s="520"/>
      <c r="M34" s="520"/>
      <c r="N34" s="520"/>
      <c r="O34" s="520"/>
      <c r="P34" s="520"/>
      <c r="Q34" s="520"/>
      <c r="R34" s="520"/>
      <c r="S34" s="520"/>
      <c r="T34" s="520"/>
      <c r="U34" s="520"/>
      <c r="V34" s="520"/>
      <c r="W34" s="520"/>
      <c r="X34" s="521"/>
      <c r="Y34" s="527"/>
      <c r="Z34" s="528"/>
      <c r="AA34" s="528"/>
      <c r="AB34" s="528"/>
      <c r="AC34" s="529"/>
      <c r="AD34" s="527"/>
      <c r="AE34" s="528"/>
      <c r="AF34" s="528"/>
      <c r="AG34" s="528"/>
      <c r="AH34" s="529"/>
    </row>
    <row r="35" spans="1:34">
      <c r="A35" s="512" t="s">
        <v>146</v>
      </c>
      <c r="B35" s="513"/>
      <c r="C35" s="513"/>
      <c r="D35" s="513"/>
      <c r="E35" s="513"/>
      <c r="F35" s="513"/>
      <c r="G35" s="513"/>
      <c r="H35" s="513"/>
      <c r="I35" s="513"/>
      <c r="J35" s="514"/>
      <c r="K35" s="518"/>
      <c r="L35" s="518"/>
      <c r="M35" s="518"/>
      <c r="N35" s="518"/>
      <c r="O35" s="518"/>
      <c r="P35" s="518"/>
      <c r="Q35" s="518"/>
      <c r="R35" s="518"/>
      <c r="S35" s="518"/>
      <c r="T35" s="518"/>
      <c r="U35" s="518"/>
      <c r="V35" s="518"/>
      <c r="W35" s="518"/>
      <c r="X35" s="518"/>
      <c r="Y35" s="518"/>
      <c r="Z35" s="518"/>
      <c r="AA35" s="518"/>
      <c r="AB35" s="518"/>
      <c r="AC35" s="518"/>
      <c r="AD35" s="518"/>
      <c r="AE35" s="518"/>
      <c r="AF35" s="518"/>
      <c r="AG35" s="518"/>
      <c r="AH35" s="519"/>
    </row>
    <row r="36" spans="1:34">
      <c r="A36" s="515"/>
      <c r="B36" s="516"/>
      <c r="C36" s="516"/>
      <c r="D36" s="516"/>
      <c r="E36" s="516"/>
      <c r="F36" s="516"/>
      <c r="G36" s="516"/>
      <c r="H36" s="516"/>
      <c r="I36" s="516"/>
      <c r="J36" s="517"/>
      <c r="K36" s="520"/>
      <c r="L36" s="520"/>
      <c r="M36" s="520"/>
      <c r="N36" s="520"/>
      <c r="O36" s="520"/>
      <c r="P36" s="520"/>
      <c r="Q36" s="520"/>
      <c r="R36" s="520"/>
      <c r="S36" s="520"/>
      <c r="T36" s="520"/>
      <c r="U36" s="520"/>
      <c r="V36" s="520"/>
      <c r="W36" s="520"/>
      <c r="X36" s="520"/>
      <c r="Y36" s="520"/>
      <c r="Z36" s="520"/>
      <c r="AA36" s="520"/>
      <c r="AB36" s="520"/>
      <c r="AC36" s="520"/>
      <c r="AD36" s="520"/>
      <c r="AE36" s="520"/>
      <c r="AF36" s="520"/>
      <c r="AG36" s="520"/>
      <c r="AH36" s="521"/>
    </row>
    <row r="37" spans="1:34">
      <c r="A37" s="494" t="s">
        <v>148</v>
      </c>
      <c r="B37" s="495"/>
      <c r="C37" s="495"/>
      <c r="D37" s="495"/>
      <c r="E37" s="495"/>
      <c r="F37" s="495"/>
      <c r="G37" s="495"/>
      <c r="H37" s="495"/>
      <c r="I37" s="495"/>
      <c r="J37" s="496"/>
      <c r="K37" s="522"/>
      <c r="L37" s="523"/>
      <c r="M37" s="523"/>
      <c r="N37" s="523"/>
      <c r="O37" s="100" t="s">
        <v>149</v>
      </c>
      <c r="P37" s="523"/>
      <c r="Q37" s="523"/>
      <c r="R37" s="100" t="s">
        <v>150</v>
      </c>
      <c r="S37" s="100" t="s">
        <v>151</v>
      </c>
      <c r="T37" s="523"/>
      <c r="U37" s="523"/>
      <c r="V37" s="523"/>
      <c r="W37" s="523"/>
      <c r="X37" s="100" t="s">
        <v>149</v>
      </c>
      <c r="Y37" s="523"/>
      <c r="Z37" s="523"/>
      <c r="AA37" s="100" t="s">
        <v>150</v>
      </c>
      <c r="AB37" s="100"/>
      <c r="AC37" s="100"/>
      <c r="AD37" s="100"/>
      <c r="AE37" s="100"/>
      <c r="AF37" s="100"/>
      <c r="AG37" s="100"/>
      <c r="AH37" s="101"/>
    </row>
    <row r="38" spans="1:34">
      <c r="A38" s="494" t="s">
        <v>156</v>
      </c>
      <c r="B38" s="495"/>
      <c r="C38" s="495"/>
      <c r="D38" s="495"/>
      <c r="E38" s="495"/>
      <c r="F38" s="495"/>
      <c r="G38" s="495"/>
      <c r="H38" s="495"/>
      <c r="I38" s="495"/>
      <c r="J38" s="496"/>
      <c r="K38" s="503"/>
      <c r="L38" s="504"/>
      <c r="M38" s="504"/>
      <c r="N38" s="504"/>
      <c r="O38" s="504"/>
      <c r="P38" s="504"/>
      <c r="Q38" s="504"/>
      <c r="R38" s="504"/>
      <c r="S38" s="504"/>
      <c r="T38" s="504"/>
      <c r="U38" s="504"/>
      <c r="V38" s="504"/>
      <c r="W38" s="504"/>
      <c r="X38" s="504"/>
      <c r="Y38" s="504"/>
      <c r="Z38" s="504"/>
      <c r="AA38" s="504"/>
      <c r="AB38" s="504"/>
      <c r="AC38" s="504"/>
      <c r="AD38" s="504"/>
      <c r="AE38" s="504"/>
      <c r="AF38" s="504"/>
      <c r="AG38" s="504"/>
      <c r="AH38" s="505"/>
    </row>
    <row r="39" spans="1:34">
      <c r="A39" s="497"/>
      <c r="B39" s="498"/>
      <c r="C39" s="498"/>
      <c r="D39" s="498"/>
      <c r="E39" s="498"/>
      <c r="F39" s="498"/>
      <c r="G39" s="498"/>
      <c r="H39" s="498"/>
      <c r="I39" s="498"/>
      <c r="J39" s="499"/>
      <c r="K39" s="506"/>
      <c r="L39" s="507"/>
      <c r="M39" s="507"/>
      <c r="N39" s="507"/>
      <c r="O39" s="507"/>
      <c r="P39" s="507"/>
      <c r="Q39" s="507"/>
      <c r="R39" s="507"/>
      <c r="S39" s="507"/>
      <c r="T39" s="507"/>
      <c r="U39" s="507"/>
      <c r="V39" s="507"/>
      <c r="W39" s="507"/>
      <c r="X39" s="507"/>
      <c r="Y39" s="507"/>
      <c r="Z39" s="507"/>
      <c r="AA39" s="507"/>
      <c r="AB39" s="507"/>
      <c r="AC39" s="507"/>
      <c r="AD39" s="507"/>
      <c r="AE39" s="507"/>
      <c r="AF39" s="507"/>
      <c r="AG39" s="507"/>
      <c r="AH39" s="508"/>
    </row>
    <row r="40" spans="1:34">
      <c r="A40" s="500"/>
      <c r="B40" s="501"/>
      <c r="C40" s="501"/>
      <c r="D40" s="501"/>
      <c r="E40" s="501"/>
      <c r="F40" s="501"/>
      <c r="G40" s="501"/>
      <c r="H40" s="501"/>
      <c r="I40" s="501"/>
      <c r="J40" s="502"/>
      <c r="K40" s="509"/>
      <c r="L40" s="510"/>
      <c r="M40" s="510"/>
      <c r="N40" s="510"/>
      <c r="O40" s="510"/>
      <c r="P40" s="510"/>
      <c r="Q40" s="510"/>
      <c r="R40" s="510"/>
      <c r="S40" s="510"/>
      <c r="T40" s="510"/>
      <c r="U40" s="510"/>
      <c r="V40" s="510"/>
      <c r="W40" s="510"/>
      <c r="X40" s="510"/>
      <c r="Y40" s="510"/>
      <c r="Z40" s="510"/>
      <c r="AA40" s="510"/>
      <c r="AB40" s="510"/>
      <c r="AC40" s="510"/>
      <c r="AD40" s="510"/>
      <c r="AE40" s="510"/>
      <c r="AF40" s="510"/>
      <c r="AG40" s="510"/>
      <c r="AH40" s="511"/>
    </row>
    <row r="41" spans="1:34">
      <c r="K41" s="98"/>
      <c r="L41" s="98"/>
      <c r="M41" s="98"/>
      <c r="N41" s="98"/>
      <c r="O41" s="98"/>
      <c r="P41" s="98"/>
      <c r="Q41" s="98"/>
      <c r="R41" s="98"/>
      <c r="S41" s="98"/>
      <c r="T41" s="98"/>
      <c r="U41" s="98"/>
      <c r="V41" s="98"/>
      <c r="W41" s="98"/>
      <c r="X41" s="98"/>
      <c r="Y41" s="98"/>
      <c r="Z41" s="98"/>
      <c r="AA41" s="98"/>
      <c r="AB41" s="98"/>
      <c r="AC41" s="98"/>
      <c r="AD41" s="98"/>
      <c r="AE41" s="98"/>
      <c r="AF41" s="98"/>
      <c r="AG41" s="98"/>
      <c r="AH41" s="98"/>
    </row>
    <row r="42" spans="1:34">
      <c r="A42" s="512" t="s">
        <v>143</v>
      </c>
      <c r="B42" s="513"/>
      <c r="C42" s="513"/>
      <c r="D42" s="513"/>
      <c r="E42" s="513"/>
      <c r="F42" s="513"/>
      <c r="G42" s="513"/>
      <c r="H42" s="513"/>
      <c r="I42" s="513"/>
      <c r="J42" s="514"/>
      <c r="K42" s="524"/>
      <c r="L42" s="518"/>
      <c r="M42" s="518"/>
      <c r="N42" s="518"/>
      <c r="O42" s="518"/>
      <c r="P42" s="518"/>
      <c r="Q42" s="518"/>
      <c r="R42" s="518"/>
      <c r="S42" s="518"/>
      <c r="T42" s="518"/>
      <c r="U42" s="518"/>
      <c r="V42" s="518"/>
      <c r="W42" s="518"/>
      <c r="X42" s="519"/>
      <c r="Y42" s="522" t="s">
        <v>144</v>
      </c>
      <c r="Z42" s="523"/>
      <c r="AA42" s="523"/>
      <c r="AB42" s="523"/>
      <c r="AC42" s="526"/>
      <c r="AD42" s="522" t="s">
        <v>145</v>
      </c>
      <c r="AE42" s="523"/>
      <c r="AF42" s="523"/>
      <c r="AG42" s="523"/>
      <c r="AH42" s="526"/>
    </row>
    <row r="43" spans="1:34">
      <c r="A43" s="515"/>
      <c r="B43" s="516"/>
      <c r="C43" s="516"/>
      <c r="D43" s="516"/>
      <c r="E43" s="516"/>
      <c r="F43" s="516"/>
      <c r="G43" s="516"/>
      <c r="H43" s="516"/>
      <c r="I43" s="516"/>
      <c r="J43" s="517"/>
      <c r="K43" s="525"/>
      <c r="L43" s="520"/>
      <c r="M43" s="520"/>
      <c r="N43" s="520"/>
      <c r="O43" s="520"/>
      <c r="P43" s="520"/>
      <c r="Q43" s="520"/>
      <c r="R43" s="520"/>
      <c r="S43" s="520"/>
      <c r="T43" s="520"/>
      <c r="U43" s="520"/>
      <c r="V43" s="520"/>
      <c r="W43" s="520"/>
      <c r="X43" s="521"/>
      <c r="Y43" s="527"/>
      <c r="Z43" s="528"/>
      <c r="AA43" s="528"/>
      <c r="AB43" s="528"/>
      <c r="AC43" s="529"/>
      <c r="AD43" s="527"/>
      <c r="AE43" s="528"/>
      <c r="AF43" s="528"/>
      <c r="AG43" s="528"/>
      <c r="AH43" s="529"/>
    </row>
    <row r="44" spans="1:34">
      <c r="A44" s="512" t="s">
        <v>146</v>
      </c>
      <c r="B44" s="513"/>
      <c r="C44" s="513"/>
      <c r="D44" s="513"/>
      <c r="E44" s="513"/>
      <c r="F44" s="513"/>
      <c r="G44" s="513"/>
      <c r="H44" s="513"/>
      <c r="I44" s="513"/>
      <c r="J44" s="514"/>
      <c r="K44" s="518"/>
      <c r="L44" s="518"/>
      <c r="M44" s="518"/>
      <c r="N44" s="518"/>
      <c r="O44" s="518"/>
      <c r="P44" s="518"/>
      <c r="Q44" s="518"/>
      <c r="R44" s="518"/>
      <c r="S44" s="518"/>
      <c r="T44" s="518"/>
      <c r="U44" s="518"/>
      <c r="V44" s="518"/>
      <c r="W44" s="518"/>
      <c r="X44" s="518"/>
      <c r="Y44" s="518"/>
      <c r="Z44" s="518"/>
      <c r="AA44" s="518"/>
      <c r="AB44" s="518"/>
      <c r="AC44" s="518"/>
      <c r="AD44" s="518"/>
      <c r="AE44" s="518"/>
      <c r="AF44" s="518"/>
      <c r="AG44" s="518"/>
      <c r="AH44" s="519"/>
    </row>
    <row r="45" spans="1:34">
      <c r="A45" s="515"/>
      <c r="B45" s="516"/>
      <c r="C45" s="516"/>
      <c r="D45" s="516"/>
      <c r="E45" s="516"/>
      <c r="F45" s="516"/>
      <c r="G45" s="516"/>
      <c r="H45" s="516"/>
      <c r="I45" s="516"/>
      <c r="J45" s="517"/>
      <c r="K45" s="520"/>
      <c r="L45" s="520"/>
      <c r="M45" s="520"/>
      <c r="N45" s="520"/>
      <c r="O45" s="520"/>
      <c r="P45" s="520"/>
      <c r="Q45" s="520"/>
      <c r="R45" s="520"/>
      <c r="S45" s="520"/>
      <c r="T45" s="520"/>
      <c r="U45" s="520"/>
      <c r="V45" s="520"/>
      <c r="W45" s="520"/>
      <c r="X45" s="520"/>
      <c r="Y45" s="520"/>
      <c r="Z45" s="520"/>
      <c r="AA45" s="520"/>
      <c r="AB45" s="520"/>
      <c r="AC45" s="520"/>
      <c r="AD45" s="520"/>
      <c r="AE45" s="520"/>
      <c r="AF45" s="520"/>
      <c r="AG45" s="520"/>
      <c r="AH45" s="521"/>
    </row>
    <row r="46" spans="1:34">
      <c r="A46" s="494" t="s">
        <v>148</v>
      </c>
      <c r="B46" s="495"/>
      <c r="C46" s="495"/>
      <c r="D46" s="495"/>
      <c r="E46" s="495"/>
      <c r="F46" s="495"/>
      <c r="G46" s="495"/>
      <c r="H46" s="495"/>
      <c r="I46" s="495"/>
      <c r="J46" s="496"/>
      <c r="K46" s="522"/>
      <c r="L46" s="523"/>
      <c r="M46" s="523"/>
      <c r="N46" s="523"/>
      <c r="O46" s="100" t="s">
        <v>149</v>
      </c>
      <c r="P46" s="523"/>
      <c r="Q46" s="523"/>
      <c r="R46" s="100" t="s">
        <v>150</v>
      </c>
      <c r="S46" s="100" t="s">
        <v>151</v>
      </c>
      <c r="T46" s="523"/>
      <c r="U46" s="523"/>
      <c r="V46" s="523"/>
      <c r="W46" s="523"/>
      <c r="X46" s="100" t="s">
        <v>149</v>
      </c>
      <c r="Y46" s="523"/>
      <c r="Z46" s="523"/>
      <c r="AA46" s="100" t="s">
        <v>150</v>
      </c>
      <c r="AB46" s="100"/>
      <c r="AC46" s="100"/>
      <c r="AD46" s="100"/>
      <c r="AE46" s="100"/>
      <c r="AF46" s="100"/>
      <c r="AG46" s="100"/>
      <c r="AH46" s="101"/>
    </row>
    <row r="47" spans="1:34">
      <c r="A47" s="494" t="s">
        <v>156</v>
      </c>
      <c r="B47" s="495"/>
      <c r="C47" s="495"/>
      <c r="D47" s="495"/>
      <c r="E47" s="495"/>
      <c r="F47" s="495"/>
      <c r="G47" s="495"/>
      <c r="H47" s="495"/>
      <c r="I47" s="495"/>
      <c r="J47" s="496"/>
      <c r="K47" s="503"/>
      <c r="L47" s="504"/>
      <c r="M47" s="504"/>
      <c r="N47" s="504"/>
      <c r="O47" s="504"/>
      <c r="P47" s="504"/>
      <c r="Q47" s="504"/>
      <c r="R47" s="504"/>
      <c r="S47" s="504"/>
      <c r="T47" s="504"/>
      <c r="U47" s="504"/>
      <c r="V47" s="504"/>
      <c r="W47" s="504"/>
      <c r="X47" s="504"/>
      <c r="Y47" s="504"/>
      <c r="Z47" s="504"/>
      <c r="AA47" s="504"/>
      <c r="AB47" s="504"/>
      <c r="AC47" s="504"/>
      <c r="AD47" s="504"/>
      <c r="AE47" s="504"/>
      <c r="AF47" s="504"/>
      <c r="AG47" s="504"/>
      <c r="AH47" s="505"/>
    </row>
    <row r="48" spans="1:34">
      <c r="A48" s="497"/>
      <c r="B48" s="498"/>
      <c r="C48" s="498"/>
      <c r="D48" s="498"/>
      <c r="E48" s="498"/>
      <c r="F48" s="498"/>
      <c r="G48" s="498"/>
      <c r="H48" s="498"/>
      <c r="I48" s="498"/>
      <c r="J48" s="499"/>
      <c r="K48" s="506"/>
      <c r="L48" s="507"/>
      <c r="M48" s="507"/>
      <c r="N48" s="507"/>
      <c r="O48" s="507"/>
      <c r="P48" s="507"/>
      <c r="Q48" s="507"/>
      <c r="R48" s="507"/>
      <c r="S48" s="507"/>
      <c r="T48" s="507"/>
      <c r="U48" s="507"/>
      <c r="V48" s="507"/>
      <c r="W48" s="507"/>
      <c r="X48" s="507"/>
      <c r="Y48" s="507"/>
      <c r="Z48" s="507"/>
      <c r="AA48" s="507"/>
      <c r="AB48" s="507"/>
      <c r="AC48" s="507"/>
      <c r="AD48" s="507"/>
      <c r="AE48" s="507"/>
      <c r="AF48" s="507"/>
      <c r="AG48" s="507"/>
      <c r="AH48" s="508"/>
    </row>
    <row r="49" spans="1:34">
      <c r="A49" s="500"/>
      <c r="B49" s="501"/>
      <c r="C49" s="501"/>
      <c r="D49" s="501"/>
      <c r="E49" s="501"/>
      <c r="F49" s="501"/>
      <c r="G49" s="501"/>
      <c r="H49" s="501"/>
      <c r="I49" s="501"/>
      <c r="J49" s="502"/>
      <c r="K49" s="509"/>
      <c r="L49" s="510"/>
      <c r="M49" s="510"/>
      <c r="N49" s="510"/>
      <c r="O49" s="510"/>
      <c r="P49" s="510"/>
      <c r="Q49" s="510"/>
      <c r="R49" s="510"/>
      <c r="S49" s="510"/>
      <c r="T49" s="510"/>
      <c r="U49" s="510"/>
      <c r="V49" s="510"/>
      <c r="W49" s="510"/>
      <c r="X49" s="510"/>
      <c r="Y49" s="510"/>
      <c r="Z49" s="510"/>
      <c r="AA49" s="510"/>
      <c r="AB49" s="510"/>
      <c r="AC49" s="510"/>
      <c r="AD49" s="510"/>
      <c r="AE49" s="510"/>
      <c r="AF49" s="510"/>
      <c r="AG49" s="510"/>
      <c r="AH49" s="511"/>
    </row>
    <row r="50" spans="1:34">
      <c r="K50" s="98"/>
      <c r="L50" s="98"/>
      <c r="M50" s="98"/>
      <c r="N50" s="98"/>
      <c r="O50" s="98"/>
      <c r="P50" s="98"/>
      <c r="Q50" s="98"/>
      <c r="R50" s="98"/>
      <c r="S50" s="98"/>
      <c r="T50" s="98"/>
      <c r="U50" s="98"/>
      <c r="V50" s="98"/>
      <c r="W50" s="98"/>
      <c r="X50" s="98"/>
      <c r="Y50" s="98"/>
      <c r="Z50" s="98"/>
      <c r="AA50" s="98"/>
      <c r="AB50" s="98"/>
      <c r="AC50" s="98"/>
      <c r="AD50" s="98"/>
      <c r="AE50" s="98"/>
      <c r="AF50" s="98"/>
      <c r="AG50" s="98"/>
      <c r="AH50" s="98"/>
    </row>
    <row r="51" spans="1:34">
      <c r="A51" s="512" t="s">
        <v>143</v>
      </c>
      <c r="B51" s="513"/>
      <c r="C51" s="513"/>
      <c r="D51" s="513"/>
      <c r="E51" s="513"/>
      <c r="F51" s="513"/>
      <c r="G51" s="513"/>
      <c r="H51" s="513"/>
      <c r="I51" s="513"/>
      <c r="J51" s="514"/>
      <c r="K51" s="524"/>
      <c r="L51" s="518"/>
      <c r="M51" s="518"/>
      <c r="N51" s="518"/>
      <c r="O51" s="518"/>
      <c r="P51" s="518"/>
      <c r="Q51" s="518"/>
      <c r="R51" s="518"/>
      <c r="S51" s="518"/>
      <c r="T51" s="518"/>
      <c r="U51" s="518"/>
      <c r="V51" s="518"/>
      <c r="W51" s="518"/>
      <c r="X51" s="519"/>
      <c r="Y51" s="522" t="s">
        <v>144</v>
      </c>
      <c r="Z51" s="523"/>
      <c r="AA51" s="523"/>
      <c r="AB51" s="523"/>
      <c r="AC51" s="526"/>
      <c r="AD51" s="522" t="s">
        <v>145</v>
      </c>
      <c r="AE51" s="523"/>
      <c r="AF51" s="523"/>
      <c r="AG51" s="523"/>
      <c r="AH51" s="526"/>
    </row>
    <row r="52" spans="1:34">
      <c r="A52" s="515"/>
      <c r="B52" s="516"/>
      <c r="C52" s="516"/>
      <c r="D52" s="516"/>
      <c r="E52" s="516"/>
      <c r="F52" s="516"/>
      <c r="G52" s="516"/>
      <c r="H52" s="516"/>
      <c r="I52" s="516"/>
      <c r="J52" s="517"/>
      <c r="K52" s="525"/>
      <c r="L52" s="520"/>
      <c r="M52" s="520"/>
      <c r="N52" s="520"/>
      <c r="O52" s="520"/>
      <c r="P52" s="520"/>
      <c r="Q52" s="520"/>
      <c r="R52" s="520"/>
      <c r="S52" s="520"/>
      <c r="T52" s="520"/>
      <c r="U52" s="520"/>
      <c r="V52" s="520"/>
      <c r="W52" s="520"/>
      <c r="X52" s="521"/>
      <c r="Y52" s="527"/>
      <c r="Z52" s="528"/>
      <c r="AA52" s="528"/>
      <c r="AB52" s="528"/>
      <c r="AC52" s="529"/>
      <c r="AD52" s="527"/>
      <c r="AE52" s="528"/>
      <c r="AF52" s="528"/>
      <c r="AG52" s="528"/>
      <c r="AH52" s="529"/>
    </row>
    <row r="53" spans="1:34">
      <c r="A53" s="512" t="s">
        <v>146</v>
      </c>
      <c r="B53" s="513"/>
      <c r="C53" s="513"/>
      <c r="D53" s="513"/>
      <c r="E53" s="513"/>
      <c r="F53" s="513"/>
      <c r="G53" s="513"/>
      <c r="H53" s="513"/>
      <c r="I53" s="513"/>
      <c r="J53" s="514"/>
      <c r="K53" s="518"/>
      <c r="L53" s="518"/>
      <c r="M53" s="518"/>
      <c r="N53" s="518"/>
      <c r="O53" s="518"/>
      <c r="P53" s="518"/>
      <c r="Q53" s="518"/>
      <c r="R53" s="518"/>
      <c r="S53" s="518"/>
      <c r="T53" s="518"/>
      <c r="U53" s="518"/>
      <c r="V53" s="518"/>
      <c r="W53" s="518"/>
      <c r="X53" s="518"/>
      <c r="Y53" s="518"/>
      <c r="Z53" s="518"/>
      <c r="AA53" s="518"/>
      <c r="AB53" s="518"/>
      <c r="AC53" s="518"/>
      <c r="AD53" s="518"/>
      <c r="AE53" s="518"/>
      <c r="AF53" s="518"/>
      <c r="AG53" s="518"/>
      <c r="AH53" s="519"/>
    </row>
    <row r="54" spans="1:34">
      <c r="A54" s="515"/>
      <c r="B54" s="516"/>
      <c r="C54" s="516"/>
      <c r="D54" s="516"/>
      <c r="E54" s="516"/>
      <c r="F54" s="516"/>
      <c r="G54" s="516"/>
      <c r="H54" s="516"/>
      <c r="I54" s="516"/>
      <c r="J54" s="517"/>
      <c r="K54" s="520"/>
      <c r="L54" s="520"/>
      <c r="M54" s="520"/>
      <c r="N54" s="520"/>
      <c r="O54" s="520"/>
      <c r="P54" s="520"/>
      <c r="Q54" s="520"/>
      <c r="R54" s="520"/>
      <c r="S54" s="520"/>
      <c r="T54" s="520"/>
      <c r="U54" s="520"/>
      <c r="V54" s="520"/>
      <c r="W54" s="520"/>
      <c r="X54" s="520"/>
      <c r="Y54" s="520"/>
      <c r="Z54" s="520"/>
      <c r="AA54" s="520"/>
      <c r="AB54" s="520"/>
      <c r="AC54" s="520"/>
      <c r="AD54" s="520"/>
      <c r="AE54" s="520"/>
      <c r="AF54" s="520"/>
      <c r="AG54" s="520"/>
      <c r="AH54" s="521"/>
    </row>
    <row r="55" spans="1:34">
      <c r="A55" s="494" t="s">
        <v>148</v>
      </c>
      <c r="B55" s="495"/>
      <c r="C55" s="495"/>
      <c r="D55" s="495"/>
      <c r="E55" s="495"/>
      <c r="F55" s="495"/>
      <c r="G55" s="495"/>
      <c r="H55" s="495"/>
      <c r="I55" s="495"/>
      <c r="J55" s="496"/>
      <c r="K55" s="522"/>
      <c r="L55" s="523"/>
      <c r="M55" s="523"/>
      <c r="N55" s="523"/>
      <c r="O55" s="100" t="s">
        <v>149</v>
      </c>
      <c r="P55" s="523"/>
      <c r="Q55" s="523"/>
      <c r="R55" s="100" t="s">
        <v>150</v>
      </c>
      <c r="S55" s="100" t="s">
        <v>151</v>
      </c>
      <c r="T55" s="523"/>
      <c r="U55" s="523"/>
      <c r="V55" s="523"/>
      <c r="W55" s="523"/>
      <c r="X55" s="100" t="s">
        <v>149</v>
      </c>
      <c r="Y55" s="523"/>
      <c r="Z55" s="523"/>
      <c r="AA55" s="100" t="s">
        <v>150</v>
      </c>
      <c r="AB55" s="100"/>
      <c r="AC55" s="100"/>
      <c r="AD55" s="100"/>
      <c r="AE55" s="100"/>
      <c r="AF55" s="100"/>
      <c r="AG55" s="100"/>
      <c r="AH55" s="101"/>
    </row>
    <row r="56" spans="1:34">
      <c r="A56" s="494" t="s">
        <v>156</v>
      </c>
      <c r="B56" s="495"/>
      <c r="C56" s="495"/>
      <c r="D56" s="495"/>
      <c r="E56" s="495"/>
      <c r="F56" s="495"/>
      <c r="G56" s="495"/>
      <c r="H56" s="495"/>
      <c r="I56" s="495"/>
      <c r="J56" s="496"/>
      <c r="K56" s="503"/>
      <c r="L56" s="504"/>
      <c r="M56" s="504"/>
      <c r="N56" s="504"/>
      <c r="O56" s="504"/>
      <c r="P56" s="504"/>
      <c r="Q56" s="504"/>
      <c r="R56" s="504"/>
      <c r="S56" s="504"/>
      <c r="T56" s="504"/>
      <c r="U56" s="504"/>
      <c r="V56" s="504"/>
      <c r="W56" s="504"/>
      <c r="X56" s="504"/>
      <c r="Y56" s="504"/>
      <c r="Z56" s="504"/>
      <c r="AA56" s="504"/>
      <c r="AB56" s="504"/>
      <c r="AC56" s="504"/>
      <c r="AD56" s="504"/>
      <c r="AE56" s="504"/>
      <c r="AF56" s="504"/>
      <c r="AG56" s="504"/>
      <c r="AH56" s="505"/>
    </row>
    <row r="57" spans="1:34">
      <c r="A57" s="497"/>
      <c r="B57" s="498"/>
      <c r="C57" s="498"/>
      <c r="D57" s="498"/>
      <c r="E57" s="498"/>
      <c r="F57" s="498"/>
      <c r="G57" s="498"/>
      <c r="H57" s="498"/>
      <c r="I57" s="498"/>
      <c r="J57" s="499"/>
      <c r="K57" s="506"/>
      <c r="L57" s="507"/>
      <c r="M57" s="507"/>
      <c r="N57" s="507"/>
      <c r="O57" s="507"/>
      <c r="P57" s="507"/>
      <c r="Q57" s="507"/>
      <c r="R57" s="507"/>
      <c r="S57" s="507"/>
      <c r="T57" s="507"/>
      <c r="U57" s="507"/>
      <c r="V57" s="507"/>
      <c r="W57" s="507"/>
      <c r="X57" s="507"/>
      <c r="Y57" s="507"/>
      <c r="Z57" s="507"/>
      <c r="AA57" s="507"/>
      <c r="AB57" s="507"/>
      <c r="AC57" s="507"/>
      <c r="AD57" s="507"/>
      <c r="AE57" s="507"/>
      <c r="AF57" s="507"/>
      <c r="AG57" s="507"/>
      <c r="AH57" s="508"/>
    </row>
    <row r="58" spans="1:34">
      <c r="A58" s="500"/>
      <c r="B58" s="501"/>
      <c r="C58" s="501"/>
      <c r="D58" s="501"/>
      <c r="E58" s="501"/>
      <c r="F58" s="501"/>
      <c r="G58" s="501"/>
      <c r="H58" s="501"/>
      <c r="I58" s="501"/>
      <c r="J58" s="502"/>
      <c r="K58" s="509"/>
      <c r="L58" s="510"/>
      <c r="M58" s="510"/>
      <c r="N58" s="510"/>
      <c r="O58" s="510"/>
      <c r="P58" s="510"/>
      <c r="Q58" s="510"/>
      <c r="R58" s="510"/>
      <c r="S58" s="510"/>
      <c r="T58" s="510"/>
      <c r="U58" s="510"/>
      <c r="V58" s="510"/>
      <c r="W58" s="510"/>
      <c r="X58" s="510"/>
      <c r="Y58" s="510"/>
      <c r="Z58" s="510"/>
      <c r="AA58" s="510"/>
      <c r="AB58" s="510"/>
      <c r="AC58" s="510"/>
      <c r="AD58" s="510"/>
      <c r="AE58" s="510"/>
      <c r="AF58" s="510"/>
      <c r="AG58" s="510"/>
      <c r="AH58" s="511"/>
    </row>
    <row r="59" spans="1:34">
      <c r="A59" s="99" t="s">
        <v>157</v>
      </c>
    </row>
  </sheetData>
  <mergeCells count="88">
    <mergeCell ref="A2:AH2"/>
    <mergeCell ref="Q4:T4"/>
    <mergeCell ref="U4:AH4"/>
    <mergeCell ref="A6:AH6"/>
    <mergeCell ref="A10:J11"/>
    <mergeCell ref="K10:X11"/>
    <mergeCell ref="Y10:AC11"/>
    <mergeCell ref="AD10:AH11"/>
    <mergeCell ref="A19:J19"/>
    <mergeCell ref="K19:AH19"/>
    <mergeCell ref="A12:J13"/>
    <mergeCell ref="K12:AH13"/>
    <mergeCell ref="A14:J15"/>
    <mergeCell ref="K14:AH15"/>
    <mergeCell ref="A16:J16"/>
    <mergeCell ref="K16:N16"/>
    <mergeCell ref="P16:Q16"/>
    <mergeCell ref="T16:W16"/>
    <mergeCell ref="Y16:Z16"/>
    <mergeCell ref="A17:J17"/>
    <mergeCell ref="K17:W17"/>
    <mergeCell ref="X17:AH17"/>
    <mergeCell ref="A18:J18"/>
    <mergeCell ref="K18:AH18"/>
    <mergeCell ref="A20:J22"/>
    <mergeCell ref="K20:AH20"/>
    <mergeCell ref="K21:AH21"/>
    <mergeCell ref="K22:AH22"/>
    <mergeCell ref="A24:J25"/>
    <mergeCell ref="K24:X25"/>
    <mergeCell ref="Y24:AC25"/>
    <mergeCell ref="AD24:AH25"/>
    <mergeCell ref="A26:J27"/>
    <mergeCell ref="K26:AH27"/>
    <mergeCell ref="A28:J28"/>
    <mergeCell ref="K28:N28"/>
    <mergeCell ref="P28:Q28"/>
    <mergeCell ref="T28:W28"/>
    <mergeCell ref="Y28:Z28"/>
    <mergeCell ref="A29:J31"/>
    <mergeCell ref="K29:AH29"/>
    <mergeCell ref="K30:AH30"/>
    <mergeCell ref="K31:AH31"/>
    <mergeCell ref="A33:J34"/>
    <mergeCell ref="K33:X34"/>
    <mergeCell ref="Y33:AC34"/>
    <mergeCell ref="AD33:AH34"/>
    <mergeCell ref="A35:J36"/>
    <mergeCell ref="K35:AH36"/>
    <mergeCell ref="A37:J37"/>
    <mergeCell ref="K37:N37"/>
    <mergeCell ref="P37:Q37"/>
    <mergeCell ref="T37:W37"/>
    <mergeCell ref="Y37:Z37"/>
    <mergeCell ref="A38:J40"/>
    <mergeCell ref="K38:AH38"/>
    <mergeCell ref="K39:AH39"/>
    <mergeCell ref="K40:AH40"/>
    <mergeCell ref="A42:J43"/>
    <mergeCell ref="K42:X43"/>
    <mergeCell ref="Y42:AC43"/>
    <mergeCell ref="AD42:AH43"/>
    <mergeCell ref="A44:J45"/>
    <mergeCell ref="K44:AH45"/>
    <mergeCell ref="A46:J46"/>
    <mergeCell ref="K46:N46"/>
    <mergeCell ref="P46:Q46"/>
    <mergeCell ref="T46:W46"/>
    <mergeCell ref="Y46:Z46"/>
    <mergeCell ref="A47:J49"/>
    <mergeCell ref="K47:AH47"/>
    <mergeCell ref="K48:AH48"/>
    <mergeCell ref="K49:AH49"/>
    <mergeCell ref="A51:J52"/>
    <mergeCell ref="K51:X52"/>
    <mergeCell ref="Y51:AC52"/>
    <mergeCell ref="AD51:AH52"/>
    <mergeCell ref="A56:J58"/>
    <mergeCell ref="K56:AH56"/>
    <mergeCell ref="K57:AH57"/>
    <mergeCell ref="K58:AH58"/>
    <mergeCell ref="A53:J54"/>
    <mergeCell ref="K53:AH54"/>
    <mergeCell ref="A55:J55"/>
    <mergeCell ref="K55:N55"/>
    <mergeCell ref="P55:Q55"/>
    <mergeCell ref="T55:W55"/>
    <mergeCell ref="Y55:Z55"/>
  </mergeCells>
  <phoneticPr fontId="2"/>
  <dataValidations count="1">
    <dataValidation type="list" allowBlank="1" showInputMessage="1" showErrorMessage="1" sqref="AD10:AH11 AD24:AH25 AD51:AH52 AD33:AH34 AD42:AH43" xr:uid="{E083AFEF-CC95-4D56-8567-85C6D62F9D8D}">
      <formula1>" ,　,完了,進行中,申請中,申請予定"</formula1>
    </dataValidation>
  </dataValidations>
  <printOptions horizontalCentered="1"/>
  <pageMargins left="0.62992125984251968" right="3.937007874015748E-2" top="0.55118110236220474" bottom="0.55118110236220474" header="0.31496062992125984" footer="0.31496062992125984"/>
  <pageSetup paperSize="9" fitToHeight="9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E84E7-2EBD-43D2-A544-D69D2DC8CE7A}">
  <sheetPr codeName="Sheet5"/>
  <dimension ref="A1:J100"/>
  <sheetViews>
    <sheetView view="pageBreakPreview" zoomScale="60" zoomScaleNormal="70" workbookViewId="0">
      <pane xSplit="1" ySplit="9" topLeftCell="B10" activePane="bottomRight" state="frozen"/>
      <selection pane="topRight" activeCell="B1" sqref="B1"/>
      <selection pane="bottomLeft" activeCell="A9" sqref="A9"/>
      <selection pane="bottomRight" activeCell="B10" sqref="B10:B15"/>
    </sheetView>
  </sheetViews>
  <sheetFormatPr defaultRowHeight="14.4"/>
  <cols>
    <col min="1" max="1" width="7.109375" style="9" customWidth="1"/>
    <col min="2" max="2" width="27" style="9" customWidth="1"/>
    <col min="3" max="4" width="13.77734375" style="9" customWidth="1"/>
    <col min="5" max="5" width="14.5546875" style="9" customWidth="1"/>
    <col min="6" max="6" width="119.33203125" style="9" customWidth="1"/>
    <col min="7" max="8" width="14.21875" style="9" customWidth="1"/>
    <col min="9" max="9" width="30.88671875" style="9" customWidth="1"/>
    <col min="10" max="10" width="41" style="9" customWidth="1"/>
    <col min="11" max="11" width="15.5546875" style="9" customWidth="1"/>
    <col min="12" max="16384" width="8.88671875" style="9"/>
  </cols>
  <sheetData>
    <row r="1" spans="1:10" ht="23.4">
      <c r="A1" s="112" t="s">
        <v>407</v>
      </c>
      <c r="B1" s="47"/>
      <c r="C1" s="108"/>
      <c r="D1" s="108"/>
      <c r="E1" s="108"/>
    </row>
    <row r="2" spans="1:10" ht="14.4" customHeight="1">
      <c r="A2" s="108"/>
      <c r="B2" s="108"/>
      <c r="C2" s="108"/>
      <c r="D2" s="108"/>
      <c r="E2" s="108"/>
    </row>
    <row r="3" spans="1:10" s="46" customFormat="1" ht="23.4" customHeight="1">
      <c r="A3" s="113" t="s">
        <v>205</v>
      </c>
      <c r="B3" s="114"/>
    </row>
    <row r="4" spans="1:10" s="46" customFormat="1" ht="23.4" customHeight="1">
      <c r="A4" s="113" t="s">
        <v>206</v>
      </c>
      <c r="B4" s="115"/>
    </row>
    <row r="5" spans="1:10" s="46" customFormat="1" ht="23.4" customHeight="1">
      <c r="A5" s="113" t="s">
        <v>207</v>
      </c>
      <c r="B5" s="115"/>
    </row>
    <row r="6" spans="1:10" s="46" customFormat="1" ht="23.4" customHeight="1">
      <c r="A6" s="113"/>
      <c r="B6" s="115"/>
    </row>
    <row r="7" spans="1:10" ht="22.8" customHeight="1"/>
    <row r="8" spans="1:10" s="46" customFormat="1" ht="16.8" thickBot="1">
      <c r="A8" s="116" t="s">
        <v>106</v>
      </c>
    </row>
    <row r="9" spans="1:10" s="46" customFormat="1" ht="46.2" customHeight="1" thickBot="1">
      <c r="A9" s="117" t="s">
        <v>107</v>
      </c>
      <c r="B9" s="118" t="s">
        <v>208</v>
      </c>
      <c r="C9" s="118" t="s">
        <v>209</v>
      </c>
      <c r="D9" s="118" t="s">
        <v>108</v>
      </c>
      <c r="E9" s="118" t="s">
        <v>56</v>
      </c>
      <c r="F9" s="118" t="s">
        <v>210</v>
      </c>
      <c r="G9" s="119" t="s">
        <v>211</v>
      </c>
      <c r="H9" s="119" t="s">
        <v>212</v>
      </c>
      <c r="I9" s="119" t="s">
        <v>254</v>
      </c>
      <c r="J9" s="120" t="s">
        <v>213</v>
      </c>
    </row>
    <row r="10" spans="1:10" ht="16.2">
      <c r="A10" s="550">
        <v>1</v>
      </c>
      <c r="B10" s="555"/>
      <c r="C10" s="555"/>
      <c r="D10" s="555"/>
      <c r="E10" s="555"/>
      <c r="F10" s="121" t="s">
        <v>214</v>
      </c>
      <c r="G10" s="555"/>
      <c r="H10" s="555"/>
      <c r="I10" s="545"/>
      <c r="J10" s="540"/>
    </row>
    <row r="11" spans="1:10" ht="71.400000000000006" customHeight="1">
      <c r="A11" s="551"/>
      <c r="B11" s="556"/>
      <c r="C11" s="556"/>
      <c r="D11" s="556"/>
      <c r="E11" s="556"/>
      <c r="F11" s="122"/>
      <c r="G11" s="556"/>
      <c r="H11" s="556"/>
      <c r="I11" s="546"/>
      <c r="J11" s="541"/>
    </row>
    <row r="12" spans="1:10" ht="16.2">
      <c r="A12" s="552"/>
      <c r="B12" s="557"/>
      <c r="C12" s="557"/>
      <c r="D12" s="557"/>
      <c r="E12" s="557"/>
      <c r="F12" s="123" t="s">
        <v>215</v>
      </c>
      <c r="G12" s="557"/>
      <c r="H12" s="557"/>
      <c r="I12" s="547"/>
      <c r="J12" s="542"/>
    </row>
    <row r="13" spans="1:10" ht="71.400000000000006" customHeight="1">
      <c r="A13" s="553"/>
      <c r="B13" s="558"/>
      <c r="C13" s="558"/>
      <c r="D13" s="558"/>
      <c r="E13" s="558"/>
      <c r="F13" s="122"/>
      <c r="G13" s="558"/>
      <c r="H13" s="558"/>
      <c r="I13" s="548"/>
      <c r="J13" s="543"/>
    </row>
    <row r="14" spans="1:10" ht="16.2">
      <c r="A14" s="553"/>
      <c r="B14" s="558"/>
      <c r="C14" s="558"/>
      <c r="D14" s="558"/>
      <c r="E14" s="558"/>
      <c r="F14" s="123" t="s">
        <v>216</v>
      </c>
      <c r="G14" s="558"/>
      <c r="H14" s="558"/>
      <c r="I14" s="548"/>
      <c r="J14" s="543"/>
    </row>
    <row r="15" spans="1:10" ht="71.400000000000006" customHeight="1" thickBot="1">
      <c r="A15" s="554"/>
      <c r="B15" s="559"/>
      <c r="C15" s="559"/>
      <c r="D15" s="559"/>
      <c r="E15" s="559"/>
      <c r="F15" s="124"/>
      <c r="G15" s="559"/>
      <c r="H15" s="559"/>
      <c r="I15" s="549"/>
      <c r="J15" s="544"/>
    </row>
    <row r="16" spans="1:10" ht="16.2">
      <c r="A16" s="550">
        <v>2</v>
      </c>
      <c r="B16" s="555"/>
      <c r="C16" s="555"/>
      <c r="D16" s="555"/>
      <c r="E16" s="555"/>
      <c r="F16" s="121" t="s">
        <v>214</v>
      </c>
      <c r="G16" s="555"/>
      <c r="H16" s="555"/>
      <c r="I16" s="545"/>
      <c r="J16" s="540"/>
    </row>
    <row r="17" spans="1:10" ht="71.400000000000006" customHeight="1">
      <c r="A17" s="551"/>
      <c r="B17" s="556"/>
      <c r="C17" s="556"/>
      <c r="D17" s="556"/>
      <c r="E17" s="556"/>
      <c r="F17" s="122"/>
      <c r="G17" s="556"/>
      <c r="H17" s="556"/>
      <c r="I17" s="546"/>
      <c r="J17" s="541"/>
    </row>
    <row r="18" spans="1:10" ht="16.2">
      <c r="A18" s="552"/>
      <c r="B18" s="557"/>
      <c r="C18" s="557"/>
      <c r="D18" s="557"/>
      <c r="E18" s="557"/>
      <c r="F18" s="123" t="s">
        <v>215</v>
      </c>
      <c r="G18" s="557"/>
      <c r="H18" s="557"/>
      <c r="I18" s="547"/>
      <c r="J18" s="542"/>
    </row>
    <row r="19" spans="1:10" ht="71.400000000000006" customHeight="1">
      <c r="A19" s="553"/>
      <c r="B19" s="558"/>
      <c r="C19" s="558"/>
      <c r="D19" s="558"/>
      <c r="E19" s="558"/>
      <c r="F19" s="122"/>
      <c r="G19" s="558"/>
      <c r="H19" s="558"/>
      <c r="I19" s="548"/>
      <c r="J19" s="543"/>
    </row>
    <row r="20" spans="1:10" ht="16.2">
      <c r="A20" s="553"/>
      <c r="B20" s="558"/>
      <c r="C20" s="558"/>
      <c r="D20" s="558"/>
      <c r="E20" s="558"/>
      <c r="F20" s="123" t="s">
        <v>216</v>
      </c>
      <c r="G20" s="558"/>
      <c r="H20" s="558"/>
      <c r="I20" s="548"/>
      <c r="J20" s="543"/>
    </row>
    <row r="21" spans="1:10" ht="71.400000000000006" customHeight="1" thickBot="1">
      <c r="A21" s="554"/>
      <c r="B21" s="559"/>
      <c r="C21" s="559"/>
      <c r="D21" s="559"/>
      <c r="E21" s="559"/>
      <c r="F21" s="124"/>
      <c r="G21" s="559"/>
      <c r="H21" s="559"/>
      <c r="I21" s="549"/>
      <c r="J21" s="544"/>
    </row>
    <row r="22" spans="1:10" ht="24.6" customHeight="1">
      <c r="A22" s="550">
        <v>3</v>
      </c>
      <c r="B22" s="555"/>
      <c r="C22" s="555"/>
      <c r="D22" s="555"/>
      <c r="E22" s="555"/>
      <c r="F22" s="121" t="s">
        <v>214</v>
      </c>
      <c r="G22" s="555"/>
      <c r="H22" s="555"/>
      <c r="I22" s="545"/>
      <c r="J22" s="540"/>
    </row>
    <row r="23" spans="1:10" ht="71.400000000000006" customHeight="1">
      <c r="A23" s="551"/>
      <c r="B23" s="556"/>
      <c r="C23" s="556"/>
      <c r="D23" s="556"/>
      <c r="E23" s="556"/>
      <c r="F23" s="122"/>
      <c r="G23" s="556"/>
      <c r="H23" s="556"/>
      <c r="I23" s="546"/>
      <c r="J23" s="541"/>
    </row>
    <row r="24" spans="1:10" ht="16.2">
      <c r="A24" s="552"/>
      <c r="B24" s="557"/>
      <c r="C24" s="557"/>
      <c r="D24" s="557"/>
      <c r="E24" s="557"/>
      <c r="F24" s="123" t="s">
        <v>215</v>
      </c>
      <c r="G24" s="557"/>
      <c r="H24" s="557"/>
      <c r="I24" s="547"/>
      <c r="J24" s="542"/>
    </row>
    <row r="25" spans="1:10" ht="71.400000000000006" customHeight="1">
      <c r="A25" s="553"/>
      <c r="B25" s="558"/>
      <c r="C25" s="558"/>
      <c r="D25" s="558"/>
      <c r="E25" s="558"/>
      <c r="F25" s="122"/>
      <c r="G25" s="558"/>
      <c r="H25" s="558"/>
      <c r="I25" s="548"/>
      <c r="J25" s="543"/>
    </row>
    <row r="26" spans="1:10" ht="16.2">
      <c r="A26" s="553"/>
      <c r="B26" s="558"/>
      <c r="C26" s="558"/>
      <c r="D26" s="558"/>
      <c r="E26" s="558"/>
      <c r="F26" s="123" t="s">
        <v>216</v>
      </c>
      <c r="G26" s="558"/>
      <c r="H26" s="558"/>
      <c r="I26" s="548"/>
      <c r="J26" s="543"/>
    </row>
    <row r="27" spans="1:10" ht="71.400000000000006" customHeight="1" thickBot="1">
      <c r="A27" s="554"/>
      <c r="B27" s="559"/>
      <c r="C27" s="559"/>
      <c r="D27" s="559"/>
      <c r="E27" s="559"/>
      <c r="F27" s="124"/>
      <c r="G27" s="559"/>
      <c r="H27" s="559"/>
      <c r="I27" s="549"/>
      <c r="J27" s="544"/>
    </row>
    <row r="28" spans="1:10" ht="16.2">
      <c r="A28" s="550">
        <v>4</v>
      </c>
      <c r="B28" s="555"/>
      <c r="C28" s="555"/>
      <c r="D28" s="555"/>
      <c r="E28" s="555"/>
      <c r="F28" s="121" t="s">
        <v>214</v>
      </c>
      <c r="G28" s="555"/>
      <c r="H28" s="555"/>
      <c r="I28" s="545"/>
      <c r="J28" s="540"/>
    </row>
    <row r="29" spans="1:10" ht="71.400000000000006" customHeight="1">
      <c r="A29" s="551"/>
      <c r="B29" s="556"/>
      <c r="C29" s="556"/>
      <c r="D29" s="556"/>
      <c r="E29" s="556"/>
      <c r="F29" s="122"/>
      <c r="G29" s="556"/>
      <c r="H29" s="556"/>
      <c r="I29" s="546"/>
      <c r="J29" s="541"/>
    </row>
    <row r="30" spans="1:10" ht="16.2">
      <c r="A30" s="552"/>
      <c r="B30" s="557"/>
      <c r="C30" s="557"/>
      <c r="D30" s="557"/>
      <c r="E30" s="557"/>
      <c r="F30" s="123" t="s">
        <v>215</v>
      </c>
      <c r="G30" s="557"/>
      <c r="H30" s="557"/>
      <c r="I30" s="547"/>
      <c r="J30" s="542"/>
    </row>
    <row r="31" spans="1:10" ht="71.400000000000006" customHeight="1">
      <c r="A31" s="553"/>
      <c r="B31" s="558"/>
      <c r="C31" s="558"/>
      <c r="D31" s="558"/>
      <c r="E31" s="558"/>
      <c r="F31" s="122"/>
      <c r="G31" s="558"/>
      <c r="H31" s="558"/>
      <c r="I31" s="548"/>
      <c r="J31" s="543"/>
    </row>
    <row r="32" spans="1:10" ht="16.2">
      <c r="A32" s="553"/>
      <c r="B32" s="558"/>
      <c r="C32" s="558"/>
      <c r="D32" s="558"/>
      <c r="E32" s="558"/>
      <c r="F32" s="123" t="s">
        <v>216</v>
      </c>
      <c r="G32" s="558"/>
      <c r="H32" s="558"/>
      <c r="I32" s="548"/>
      <c r="J32" s="543"/>
    </row>
    <row r="33" spans="1:10" ht="71.400000000000006" customHeight="1" thickBot="1">
      <c r="A33" s="554"/>
      <c r="B33" s="559"/>
      <c r="C33" s="559"/>
      <c r="D33" s="559"/>
      <c r="E33" s="559"/>
      <c r="F33" s="124"/>
      <c r="G33" s="559"/>
      <c r="H33" s="559"/>
      <c r="I33" s="549"/>
      <c r="J33" s="544"/>
    </row>
    <row r="34" spans="1:10" ht="16.2">
      <c r="A34" s="550">
        <v>5</v>
      </c>
      <c r="B34" s="555"/>
      <c r="C34" s="555"/>
      <c r="D34" s="555"/>
      <c r="E34" s="555"/>
      <c r="F34" s="121" t="s">
        <v>214</v>
      </c>
      <c r="G34" s="555"/>
      <c r="H34" s="555"/>
      <c r="I34" s="545"/>
      <c r="J34" s="540"/>
    </row>
    <row r="35" spans="1:10" ht="71.400000000000006" customHeight="1">
      <c r="A35" s="551"/>
      <c r="B35" s="556"/>
      <c r="C35" s="556"/>
      <c r="D35" s="556"/>
      <c r="E35" s="556"/>
      <c r="F35" s="122"/>
      <c r="G35" s="556"/>
      <c r="H35" s="556"/>
      <c r="I35" s="546"/>
      <c r="J35" s="541"/>
    </row>
    <row r="36" spans="1:10" ht="16.2">
      <c r="A36" s="552"/>
      <c r="B36" s="557"/>
      <c r="C36" s="557"/>
      <c r="D36" s="557"/>
      <c r="E36" s="557"/>
      <c r="F36" s="123" t="s">
        <v>215</v>
      </c>
      <c r="G36" s="557"/>
      <c r="H36" s="557"/>
      <c r="I36" s="547"/>
      <c r="J36" s="542"/>
    </row>
    <row r="37" spans="1:10" ht="71.400000000000006" customHeight="1">
      <c r="A37" s="553"/>
      <c r="B37" s="558"/>
      <c r="C37" s="558"/>
      <c r="D37" s="558"/>
      <c r="E37" s="558"/>
      <c r="F37" s="122"/>
      <c r="G37" s="558"/>
      <c r="H37" s="558"/>
      <c r="I37" s="548"/>
      <c r="J37" s="543"/>
    </row>
    <row r="38" spans="1:10" ht="16.2">
      <c r="A38" s="553"/>
      <c r="B38" s="558"/>
      <c r="C38" s="558"/>
      <c r="D38" s="558"/>
      <c r="E38" s="558"/>
      <c r="F38" s="123" t="s">
        <v>216</v>
      </c>
      <c r="G38" s="558"/>
      <c r="H38" s="558"/>
      <c r="I38" s="548"/>
      <c r="J38" s="543"/>
    </row>
    <row r="39" spans="1:10" ht="71.400000000000006" customHeight="1" thickBot="1">
      <c r="A39" s="554"/>
      <c r="B39" s="559"/>
      <c r="C39" s="559"/>
      <c r="D39" s="559"/>
      <c r="E39" s="559"/>
      <c r="F39" s="124"/>
      <c r="G39" s="559"/>
      <c r="H39" s="559"/>
      <c r="I39" s="549"/>
      <c r="J39" s="544"/>
    </row>
    <row r="40" spans="1:10" ht="16.2">
      <c r="A40" s="550">
        <v>6</v>
      </c>
      <c r="B40" s="555"/>
      <c r="C40" s="555"/>
      <c r="D40" s="555"/>
      <c r="E40" s="555"/>
      <c r="F40" s="121" t="s">
        <v>214</v>
      </c>
      <c r="G40" s="555"/>
      <c r="H40" s="555"/>
      <c r="I40" s="545"/>
      <c r="J40" s="540"/>
    </row>
    <row r="41" spans="1:10" ht="71.400000000000006" customHeight="1">
      <c r="A41" s="551"/>
      <c r="B41" s="556"/>
      <c r="C41" s="556"/>
      <c r="D41" s="556"/>
      <c r="E41" s="556"/>
      <c r="F41" s="122"/>
      <c r="G41" s="556"/>
      <c r="H41" s="556"/>
      <c r="I41" s="546"/>
      <c r="J41" s="541"/>
    </row>
    <row r="42" spans="1:10" ht="16.2">
      <c r="A42" s="552"/>
      <c r="B42" s="557"/>
      <c r="C42" s="557"/>
      <c r="D42" s="557"/>
      <c r="E42" s="557"/>
      <c r="F42" s="123" t="s">
        <v>215</v>
      </c>
      <c r="G42" s="557"/>
      <c r="H42" s="557"/>
      <c r="I42" s="547"/>
      <c r="J42" s="542"/>
    </row>
    <row r="43" spans="1:10" ht="71.400000000000006" customHeight="1">
      <c r="A43" s="553"/>
      <c r="B43" s="558"/>
      <c r="C43" s="558"/>
      <c r="D43" s="558"/>
      <c r="E43" s="558"/>
      <c r="F43" s="122"/>
      <c r="G43" s="558"/>
      <c r="H43" s="558"/>
      <c r="I43" s="548"/>
      <c r="J43" s="543"/>
    </row>
    <row r="44" spans="1:10" ht="16.2">
      <c r="A44" s="553"/>
      <c r="B44" s="558"/>
      <c r="C44" s="558"/>
      <c r="D44" s="558"/>
      <c r="E44" s="558"/>
      <c r="F44" s="123" t="s">
        <v>216</v>
      </c>
      <c r="G44" s="558"/>
      <c r="H44" s="558"/>
      <c r="I44" s="548"/>
      <c r="J44" s="543"/>
    </row>
    <row r="45" spans="1:10" ht="71.400000000000006" customHeight="1" thickBot="1">
      <c r="A45" s="554"/>
      <c r="B45" s="559"/>
      <c r="C45" s="559"/>
      <c r="D45" s="559"/>
      <c r="E45" s="559"/>
      <c r="F45" s="124"/>
      <c r="G45" s="559"/>
      <c r="H45" s="559"/>
      <c r="I45" s="549"/>
      <c r="J45" s="544"/>
    </row>
    <row r="46" spans="1:10" ht="16.2">
      <c r="A46" s="550">
        <v>7</v>
      </c>
      <c r="B46" s="555"/>
      <c r="C46" s="555"/>
      <c r="D46" s="555"/>
      <c r="E46" s="555"/>
      <c r="F46" s="121" t="s">
        <v>214</v>
      </c>
      <c r="G46" s="555"/>
      <c r="H46" s="555"/>
      <c r="I46" s="545"/>
      <c r="J46" s="540"/>
    </row>
    <row r="47" spans="1:10" ht="71.400000000000006" customHeight="1">
      <c r="A47" s="551"/>
      <c r="B47" s="556"/>
      <c r="C47" s="556"/>
      <c r="D47" s="556"/>
      <c r="E47" s="556"/>
      <c r="F47" s="122"/>
      <c r="G47" s="556"/>
      <c r="H47" s="556"/>
      <c r="I47" s="546"/>
      <c r="J47" s="541"/>
    </row>
    <row r="48" spans="1:10" ht="16.2">
      <c r="A48" s="552"/>
      <c r="B48" s="557"/>
      <c r="C48" s="557"/>
      <c r="D48" s="557"/>
      <c r="E48" s="557"/>
      <c r="F48" s="123" t="s">
        <v>215</v>
      </c>
      <c r="G48" s="557"/>
      <c r="H48" s="557"/>
      <c r="I48" s="547"/>
      <c r="J48" s="542"/>
    </row>
    <row r="49" spans="1:10" ht="71.400000000000006" customHeight="1">
      <c r="A49" s="553"/>
      <c r="B49" s="558"/>
      <c r="C49" s="558"/>
      <c r="D49" s="558"/>
      <c r="E49" s="558"/>
      <c r="F49" s="122"/>
      <c r="G49" s="558"/>
      <c r="H49" s="558"/>
      <c r="I49" s="548"/>
      <c r="J49" s="543"/>
    </row>
    <row r="50" spans="1:10" ht="16.2">
      <c r="A50" s="553"/>
      <c r="B50" s="558"/>
      <c r="C50" s="558"/>
      <c r="D50" s="558"/>
      <c r="E50" s="558"/>
      <c r="F50" s="123" t="s">
        <v>216</v>
      </c>
      <c r="G50" s="558"/>
      <c r="H50" s="558"/>
      <c r="I50" s="548"/>
      <c r="J50" s="543"/>
    </row>
    <row r="51" spans="1:10" ht="71.400000000000006" customHeight="1" thickBot="1">
      <c r="A51" s="554"/>
      <c r="B51" s="559"/>
      <c r="C51" s="559"/>
      <c r="D51" s="559"/>
      <c r="E51" s="559"/>
      <c r="F51" s="124"/>
      <c r="G51" s="559"/>
      <c r="H51" s="559"/>
      <c r="I51" s="549"/>
      <c r="J51" s="544"/>
    </row>
    <row r="52" spans="1:10" ht="16.2">
      <c r="A52" s="550">
        <v>8</v>
      </c>
      <c r="B52" s="555"/>
      <c r="C52" s="555"/>
      <c r="D52" s="555"/>
      <c r="E52" s="555"/>
      <c r="F52" s="121" t="s">
        <v>214</v>
      </c>
      <c r="G52" s="555"/>
      <c r="H52" s="555"/>
      <c r="I52" s="545"/>
      <c r="J52" s="540"/>
    </row>
    <row r="53" spans="1:10" ht="71.400000000000006" customHeight="1">
      <c r="A53" s="551"/>
      <c r="B53" s="556"/>
      <c r="C53" s="556"/>
      <c r="D53" s="556"/>
      <c r="E53" s="556"/>
      <c r="F53" s="122"/>
      <c r="G53" s="556"/>
      <c r="H53" s="556"/>
      <c r="I53" s="546"/>
      <c r="J53" s="541"/>
    </row>
    <row r="54" spans="1:10" ht="16.2">
      <c r="A54" s="552"/>
      <c r="B54" s="557"/>
      <c r="C54" s="557"/>
      <c r="D54" s="557"/>
      <c r="E54" s="557"/>
      <c r="F54" s="123" t="s">
        <v>215</v>
      </c>
      <c r="G54" s="557"/>
      <c r="H54" s="557"/>
      <c r="I54" s="547"/>
      <c r="J54" s="542"/>
    </row>
    <row r="55" spans="1:10" ht="71.400000000000006" customHeight="1">
      <c r="A55" s="553"/>
      <c r="B55" s="558"/>
      <c r="C55" s="558"/>
      <c r="D55" s="558"/>
      <c r="E55" s="558"/>
      <c r="F55" s="122"/>
      <c r="G55" s="558"/>
      <c r="H55" s="558"/>
      <c r="I55" s="548"/>
      <c r="J55" s="543"/>
    </row>
    <row r="56" spans="1:10" ht="16.2">
      <c r="A56" s="553"/>
      <c r="B56" s="558"/>
      <c r="C56" s="558"/>
      <c r="D56" s="558"/>
      <c r="E56" s="558"/>
      <c r="F56" s="123" t="s">
        <v>216</v>
      </c>
      <c r="G56" s="558"/>
      <c r="H56" s="558"/>
      <c r="I56" s="548"/>
      <c r="J56" s="543"/>
    </row>
    <row r="57" spans="1:10" ht="71.400000000000006" customHeight="1" thickBot="1">
      <c r="A57" s="554"/>
      <c r="B57" s="559"/>
      <c r="C57" s="559"/>
      <c r="D57" s="559"/>
      <c r="E57" s="559"/>
      <c r="F57" s="124"/>
      <c r="G57" s="559"/>
      <c r="H57" s="559"/>
      <c r="I57" s="549"/>
      <c r="J57" s="544"/>
    </row>
    <row r="58" spans="1:10" ht="16.2">
      <c r="A58" s="550">
        <v>9</v>
      </c>
      <c r="B58" s="555"/>
      <c r="C58" s="555"/>
      <c r="D58" s="555"/>
      <c r="E58" s="555"/>
      <c r="F58" s="121" t="s">
        <v>214</v>
      </c>
      <c r="G58" s="555"/>
      <c r="H58" s="555"/>
      <c r="I58" s="545"/>
      <c r="J58" s="540"/>
    </row>
    <row r="59" spans="1:10" ht="71.400000000000006" customHeight="1">
      <c r="A59" s="551"/>
      <c r="B59" s="556"/>
      <c r="C59" s="556"/>
      <c r="D59" s="556"/>
      <c r="E59" s="556"/>
      <c r="F59" s="122"/>
      <c r="G59" s="556"/>
      <c r="H59" s="556"/>
      <c r="I59" s="546"/>
      <c r="J59" s="541"/>
    </row>
    <row r="60" spans="1:10" ht="16.2">
      <c r="A60" s="552"/>
      <c r="B60" s="557"/>
      <c r="C60" s="557"/>
      <c r="D60" s="557"/>
      <c r="E60" s="557"/>
      <c r="F60" s="123" t="s">
        <v>215</v>
      </c>
      <c r="G60" s="557"/>
      <c r="H60" s="557"/>
      <c r="I60" s="547"/>
      <c r="J60" s="542"/>
    </row>
    <row r="61" spans="1:10" ht="71.400000000000006" customHeight="1">
      <c r="A61" s="553"/>
      <c r="B61" s="558"/>
      <c r="C61" s="558"/>
      <c r="D61" s="558"/>
      <c r="E61" s="558"/>
      <c r="F61" s="122"/>
      <c r="G61" s="558"/>
      <c r="H61" s="558"/>
      <c r="I61" s="548"/>
      <c r="J61" s="543"/>
    </row>
    <row r="62" spans="1:10" ht="16.2">
      <c r="A62" s="553"/>
      <c r="B62" s="558"/>
      <c r="C62" s="558"/>
      <c r="D62" s="558"/>
      <c r="E62" s="558"/>
      <c r="F62" s="123" t="s">
        <v>216</v>
      </c>
      <c r="G62" s="558"/>
      <c r="H62" s="558"/>
      <c r="I62" s="548"/>
      <c r="J62" s="543"/>
    </row>
    <row r="63" spans="1:10" ht="71.400000000000006" customHeight="1" thickBot="1">
      <c r="A63" s="554"/>
      <c r="B63" s="559"/>
      <c r="C63" s="559"/>
      <c r="D63" s="559"/>
      <c r="E63" s="559"/>
      <c r="F63" s="124"/>
      <c r="G63" s="559"/>
      <c r="H63" s="559"/>
      <c r="I63" s="549"/>
      <c r="J63" s="544"/>
    </row>
    <row r="64" spans="1:10" ht="16.2">
      <c r="A64" s="550">
        <v>10</v>
      </c>
      <c r="B64" s="555"/>
      <c r="C64" s="555"/>
      <c r="D64" s="555"/>
      <c r="E64" s="555"/>
      <c r="F64" s="121" t="s">
        <v>214</v>
      </c>
      <c r="G64" s="555"/>
      <c r="H64" s="555"/>
      <c r="I64" s="545"/>
      <c r="J64" s="540"/>
    </row>
    <row r="65" spans="1:10" ht="71.400000000000006" customHeight="1">
      <c r="A65" s="551"/>
      <c r="B65" s="556"/>
      <c r="C65" s="556"/>
      <c r="D65" s="556"/>
      <c r="E65" s="556"/>
      <c r="F65" s="122"/>
      <c r="G65" s="556"/>
      <c r="H65" s="556"/>
      <c r="I65" s="546"/>
      <c r="J65" s="541"/>
    </row>
    <row r="66" spans="1:10" ht="16.2">
      <c r="A66" s="552"/>
      <c r="B66" s="557"/>
      <c r="C66" s="557"/>
      <c r="D66" s="557"/>
      <c r="E66" s="557"/>
      <c r="F66" s="123" t="s">
        <v>215</v>
      </c>
      <c r="G66" s="557"/>
      <c r="H66" s="557"/>
      <c r="I66" s="547"/>
      <c r="J66" s="542"/>
    </row>
    <row r="67" spans="1:10" ht="71.400000000000006" customHeight="1">
      <c r="A67" s="553"/>
      <c r="B67" s="558"/>
      <c r="C67" s="558"/>
      <c r="D67" s="558"/>
      <c r="E67" s="558"/>
      <c r="F67" s="122"/>
      <c r="G67" s="558"/>
      <c r="H67" s="558"/>
      <c r="I67" s="548"/>
      <c r="J67" s="543"/>
    </row>
    <row r="68" spans="1:10" ht="16.2">
      <c r="A68" s="553"/>
      <c r="B68" s="558"/>
      <c r="C68" s="558"/>
      <c r="D68" s="558"/>
      <c r="E68" s="558"/>
      <c r="F68" s="123" t="s">
        <v>216</v>
      </c>
      <c r="G68" s="558"/>
      <c r="H68" s="558"/>
      <c r="I68" s="548"/>
      <c r="J68" s="543"/>
    </row>
    <row r="69" spans="1:10" ht="71.400000000000006" customHeight="1" thickBot="1">
      <c r="A69" s="554"/>
      <c r="B69" s="559"/>
      <c r="C69" s="559"/>
      <c r="D69" s="559"/>
      <c r="E69" s="559"/>
      <c r="F69" s="124"/>
      <c r="G69" s="559"/>
      <c r="H69" s="559"/>
      <c r="I69" s="549"/>
      <c r="J69" s="544"/>
    </row>
    <row r="70" spans="1:10" ht="16.2">
      <c r="A70" s="550">
        <v>11</v>
      </c>
      <c r="B70" s="555"/>
      <c r="C70" s="555"/>
      <c r="D70" s="555"/>
      <c r="E70" s="555"/>
      <c r="F70" s="121" t="s">
        <v>214</v>
      </c>
      <c r="G70" s="555"/>
      <c r="H70" s="555"/>
      <c r="I70" s="545"/>
      <c r="J70" s="540"/>
    </row>
    <row r="71" spans="1:10" ht="71.400000000000006" customHeight="1">
      <c r="A71" s="551"/>
      <c r="B71" s="556"/>
      <c r="C71" s="556"/>
      <c r="D71" s="556"/>
      <c r="E71" s="556"/>
      <c r="F71" s="122"/>
      <c r="G71" s="556"/>
      <c r="H71" s="556"/>
      <c r="I71" s="546"/>
      <c r="J71" s="541"/>
    </row>
    <row r="72" spans="1:10" ht="16.2">
      <c r="A72" s="552"/>
      <c r="B72" s="557"/>
      <c r="C72" s="557"/>
      <c r="D72" s="557"/>
      <c r="E72" s="557"/>
      <c r="F72" s="123" t="s">
        <v>215</v>
      </c>
      <c r="G72" s="557"/>
      <c r="H72" s="557"/>
      <c r="I72" s="547"/>
      <c r="J72" s="542"/>
    </row>
    <row r="73" spans="1:10" ht="71.400000000000006" customHeight="1">
      <c r="A73" s="553"/>
      <c r="B73" s="558"/>
      <c r="C73" s="558"/>
      <c r="D73" s="558"/>
      <c r="E73" s="558"/>
      <c r="F73" s="122"/>
      <c r="G73" s="558"/>
      <c r="H73" s="558"/>
      <c r="I73" s="548"/>
      <c r="J73" s="543"/>
    </row>
    <row r="74" spans="1:10" ht="16.2">
      <c r="A74" s="553"/>
      <c r="B74" s="558"/>
      <c r="C74" s="558"/>
      <c r="D74" s="558"/>
      <c r="E74" s="558"/>
      <c r="F74" s="123" t="s">
        <v>216</v>
      </c>
      <c r="G74" s="558"/>
      <c r="H74" s="558"/>
      <c r="I74" s="548"/>
      <c r="J74" s="543"/>
    </row>
    <row r="75" spans="1:10" ht="71.400000000000006" customHeight="1" thickBot="1">
      <c r="A75" s="554"/>
      <c r="B75" s="559"/>
      <c r="C75" s="559"/>
      <c r="D75" s="559"/>
      <c r="E75" s="559"/>
      <c r="F75" s="124"/>
      <c r="G75" s="559"/>
      <c r="H75" s="559"/>
      <c r="I75" s="549"/>
      <c r="J75" s="544"/>
    </row>
    <row r="76" spans="1:10" ht="16.2">
      <c r="A76" s="550">
        <v>12</v>
      </c>
      <c r="B76" s="555"/>
      <c r="C76" s="555"/>
      <c r="D76" s="555"/>
      <c r="E76" s="555"/>
      <c r="F76" s="121" t="s">
        <v>214</v>
      </c>
      <c r="G76" s="555"/>
      <c r="H76" s="555"/>
      <c r="I76" s="545"/>
      <c r="J76" s="540"/>
    </row>
    <row r="77" spans="1:10" ht="71.400000000000006" customHeight="1">
      <c r="A77" s="551"/>
      <c r="B77" s="556"/>
      <c r="C77" s="556"/>
      <c r="D77" s="556"/>
      <c r="E77" s="556"/>
      <c r="F77" s="122"/>
      <c r="G77" s="556"/>
      <c r="H77" s="556"/>
      <c r="I77" s="546"/>
      <c r="J77" s="541"/>
    </row>
    <row r="78" spans="1:10" ht="16.2">
      <c r="A78" s="552"/>
      <c r="B78" s="557"/>
      <c r="C78" s="557"/>
      <c r="D78" s="557"/>
      <c r="E78" s="557"/>
      <c r="F78" s="123" t="s">
        <v>215</v>
      </c>
      <c r="G78" s="557"/>
      <c r="H78" s="557"/>
      <c r="I78" s="547"/>
      <c r="J78" s="542"/>
    </row>
    <row r="79" spans="1:10" ht="71.400000000000006" customHeight="1">
      <c r="A79" s="553"/>
      <c r="B79" s="558"/>
      <c r="C79" s="558"/>
      <c r="D79" s="558"/>
      <c r="E79" s="558"/>
      <c r="F79" s="122"/>
      <c r="G79" s="558"/>
      <c r="H79" s="558"/>
      <c r="I79" s="548"/>
      <c r="J79" s="543"/>
    </row>
    <row r="80" spans="1:10" ht="16.2">
      <c r="A80" s="553"/>
      <c r="B80" s="558"/>
      <c r="C80" s="558"/>
      <c r="D80" s="558"/>
      <c r="E80" s="558"/>
      <c r="F80" s="123" t="s">
        <v>216</v>
      </c>
      <c r="G80" s="558"/>
      <c r="H80" s="558"/>
      <c r="I80" s="548"/>
      <c r="J80" s="543"/>
    </row>
    <row r="81" spans="1:10" ht="71.400000000000006" customHeight="1" thickBot="1">
      <c r="A81" s="554"/>
      <c r="B81" s="559"/>
      <c r="C81" s="559"/>
      <c r="D81" s="559"/>
      <c r="E81" s="559"/>
      <c r="F81" s="124"/>
      <c r="G81" s="559"/>
      <c r="H81" s="559"/>
      <c r="I81" s="549"/>
      <c r="J81" s="544"/>
    </row>
    <row r="82" spans="1:10" ht="16.2">
      <c r="A82" s="550">
        <v>13</v>
      </c>
      <c r="B82" s="555"/>
      <c r="C82" s="555"/>
      <c r="D82" s="555"/>
      <c r="E82" s="555"/>
      <c r="F82" s="121" t="s">
        <v>214</v>
      </c>
      <c r="G82" s="555"/>
      <c r="H82" s="555"/>
      <c r="I82" s="545"/>
      <c r="J82" s="540"/>
    </row>
    <row r="83" spans="1:10" ht="71.400000000000006" customHeight="1">
      <c r="A83" s="551"/>
      <c r="B83" s="556"/>
      <c r="C83" s="556"/>
      <c r="D83" s="556"/>
      <c r="E83" s="556"/>
      <c r="F83" s="122"/>
      <c r="G83" s="556"/>
      <c r="H83" s="556"/>
      <c r="I83" s="546"/>
      <c r="J83" s="541"/>
    </row>
    <row r="84" spans="1:10" ht="16.2">
      <c r="A84" s="552"/>
      <c r="B84" s="557"/>
      <c r="C84" s="557"/>
      <c r="D84" s="557"/>
      <c r="E84" s="557"/>
      <c r="F84" s="123" t="s">
        <v>215</v>
      </c>
      <c r="G84" s="557"/>
      <c r="H84" s="557"/>
      <c r="I84" s="547"/>
      <c r="J84" s="542"/>
    </row>
    <row r="85" spans="1:10" ht="71.400000000000006" customHeight="1">
      <c r="A85" s="553"/>
      <c r="B85" s="558"/>
      <c r="C85" s="558"/>
      <c r="D85" s="558"/>
      <c r="E85" s="558"/>
      <c r="F85" s="122"/>
      <c r="G85" s="558"/>
      <c r="H85" s="558"/>
      <c r="I85" s="548"/>
      <c r="J85" s="543"/>
    </row>
    <row r="86" spans="1:10" ht="16.2">
      <c r="A86" s="553"/>
      <c r="B86" s="558"/>
      <c r="C86" s="558"/>
      <c r="D86" s="558"/>
      <c r="E86" s="558"/>
      <c r="F86" s="123" t="s">
        <v>216</v>
      </c>
      <c r="G86" s="558"/>
      <c r="H86" s="558"/>
      <c r="I86" s="548"/>
      <c r="J86" s="543"/>
    </row>
    <row r="87" spans="1:10" ht="71.400000000000006" customHeight="1" thickBot="1">
      <c r="A87" s="554"/>
      <c r="B87" s="559"/>
      <c r="C87" s="559"/>
      <c r="D87" s="559"/>
      <c r="E87" s="559"/>
      <c r="F87" s="124"/>
      <c r="G87" s="559"/>
      <c r="H87" s="559"/>
      <c r="I87" s="549"/>
      <c r="J87" s="544"/>
    </row>
    <row r="88" spans="1:10" ht="16.2">
      <c r="A88" s="550">
        <v>14</v>
      </c>
      <c r="B88" s="555"/>
      <c r="C88" s="555"/>
      <c r="D88" s="555"/>
      <c r="E88" s="555"/>
      <c r="F88" s="121" t="s">
        <v>214</v>
      </c>
      <c r="G88" s="555"/>
      <c r="H88" s="555"/>
      <c r="I88" s="545"/>
      <c r="J88" s="540"/>
    </row>
    <row r="89" spans="1:10" ht="71.400000000000006" customHeight="1">
      <c r="A89" s="551"/>
      <c r="B89" s="556"/>
      <c r="C89" s="556"/>
      <c r="D89" s="556"/>
      <c r="E89" s="556"/>
      <c r="F89" s="122"/>
      <c r="G89" s="556"/>
      <c r="H89" s="556"/>
      <c r="I89" s="546"/>
      <c r="J89" s="541"/>
    </row>
    <row r="90" spans="1:10" ht="16.2">
      <c r="A90" s="552"/>
      <c r="B90" s="557"/>
      <c r="C90" s="557"/>
      <c r="D90" s="557"/>
      <c r="E90" s="557"/>
      <c r="F90" s="123" t="s">
        <v>215</v>
      </c>
      <c r="G90" s="557"/>
      <c r="H90" s="557"/>
      <c r="I90" s="547"/>
      <c r="J90" s="542"/>
    </row>
    <row r="91" spans="1:10" ht="71.400000000000006" customHeight="1">
      <c r="A91" s="553"/>
      <c r="B91" s="558"/>
      <c r="C91" s="558"/>
      <c r="D91" s="558"/>
      <c r="E91" s="558"/>
      <c r="F91" s="122"/>
      <c r="G91" s="558"/>
      <c r="H91" s="558"/>
      <c r="I91" s="548"/>
      <c r="J91" s="543"/>
    </row>
    <row r="92" spans="1:10" ht="16.2">
      <c r="A92" s="553"/>
      <c r="B92" s="558"/>
      <c r="C92" s="558"/>
      <c r="D92" s="558"/>
      <c r="E92" s="558"/>
      <c r="F92" s="123" t="s">
        <v>216</v>
      </c>
      <c r="G92" s="558"/>
      <c r="H92" s="558"/>
      <c r="I92" s="548"/>
      <c r="J92" s="543"/>
    </row>
    <row r="93" spans="1:10" ht="71.400000000000006" customHeight="1" thickBot="1">
      <c r="A93" s="554"/>
      <c r="B93" s="559"/>
      <c r="C93" s="559"/>
      <c r="D93" s="559"/>
      <c r="E93" s="559"/>
      <c r="F93" s="124"/>
      <c r="G93" s="559"/>
      <c r="H93" s="559"/>
      <c r="I93" s="549"/>
      <c r="J93" s="544"/>
    </row>
    <row r="94" spans="1:10" ht="16.2">
      <c r="A94" s="550">
        <v>15</v>
      </c>
      <c r="B94" s="555"/>
      <c r="C94" s="555"/>
      <c r="D94" s="555"/>
      <c r="E94" s="555"/>
      <c r="F94" s="121" t="s">
        <v>214</v>
      </c>
      <c r="G94" s="555"/>
      <c r="H94" s="555"/>
      <c r="I94" s="545"/>
      <c r="J94" s="540"/>
    </row>
    <row r="95" spans="1:10" ht="71.400000000000006" customHeight="1">
      <c r="A95" s="551"/>
      <c r="B95" s="556"/>
      <c r="C95" s="556"/>
      <c r="D95" s="556"/>
      <c r="E95" s="556"/>
      <c r="F95" s="122"/>
      <c r="G95" s="556"/>
      <c r="H95" s="556"/>
      <c r="I95" s="546"/>
      <c r="J95" s="541"/>
    </row>
    <row r="96" spans="1:10" ht="16.2">
      <c r="A96" s="552"/>
      <c r="B96" s="557"/>
      <c r="C96" s="557"/>
      <c r="D96" s="557"/>
      <c r="E96" s="557"/>
      <c r="F96" s="123" t="s">
        <v>215</v>
      </c>
      <c r="G96" s="557"/>
      <c r="H96" s="557"/>
      <c r="I96" s="547"/>
      <c r="J96" s="542"/>
    </row>
    <row r="97" spans="1:10" ht="71.400000000000006" customHeight="1">
      <c r="A97" s="553"/>
      <c r="B97" s="558"/>
      <c r="C97" s="558"/>
      <c r="D97" s="558"/>
      <c r="E97" s="558"/>
      <c r="F97" s="122"/>
      <c r="G97" s="558"/>
      <c r="H97" s="558"/>
      <c r="I97" s="548"/>
      <c r="J97" s="543"/>
    </row>
    <row r="98" spans="1:10" ht="16.2">
      <c r="A98" s="553"/>
      <c r="B98" s="558"/>
      <c r="C98" s="558"/>
      <c r="D98" s="558"/>
      <c r="E98" s="558"/>
      <c r="F98" s="123" t="s">
        <v>216</v>
      </c>
      <c r="G98" s="558"/>
      <c r="H98" s="558"/>
      <c r="I98" s="548"/>
      <c r="J98" s="543"/>
    </row>
    <row r="99" spans="1:10" ht="71.400000000000006" customHeight="1" thickBot="1">
      <c r="A99" s="554"/>
      <c r="B99" s="559"/>
      <c r="C99" s="559"/>
      <c r="D99" s="559"/>
      <c r="E99" s="559"/>
      <c r="F99" s="124"/>
      <c r="G99" s="559"/>
      <c r="H99" s="559"/>
      <c r="I99" s="549"/>
      <c r="J99" s="544"/>
    </row>
    <row r="100" spans="1:10" ht="43.2" customHeight="1">
      <c r="H100" s="9" t="s">
        <v>18</v>
      </c>
      <c r="I100" s="125">
        <f>SUM(I10:I99)</f>
        <v>0</v>
      </c>
    </row>
  </sheetData>
  <mergeCells count="135">
    <mergeCell ref="H10:H15"/>
    <mergeCell ref="I10:I15"/>
    <mergeCell ref="J10:J15"/>
    <mergeCell ref="A16:A21"/>
    <mergeCell ref="B16:B21"/>
    <mergeCell ref="C16:C21"/>
    <mergeCell ref="D16:D21"/>
    <mergeCell ref="E16:E21"/>
    <mergeCell ref="G16:G21"/>
    <mergeCell ref="H16:H21"/>
    <mergeCell ref="A10:A15"/>
    <mergeCell ref="B10:B15"/>
    <mergeCell ref="C10:C15"/>
    <mergeCell ref="D10:D15"/>
    <mergeCell ref="E10:E15"/>
    <mergeCell ref="G10:G15"/>
    <mergeCell ref="I16:I21"/>
    <mergeCell ref="J16:J21"/>
    <mergeCell ref="A22:A27"/>
    <mergeCell ref="B22:B27"/>
    <mergeCell ref="C22:C27"/>
    <mergeCell ref="D22:D27"/>
    <mergeCell ref="E22:E27"/>
    <mergeCell ref="G22:G27"/>
    <mergeCell ref="H22:H27"/>
    <mergeCell ref="I22:I27"/>
    <mergeCell ref="J22:J27"/>
    <mergeCell ref="A28:A33"/>
    <mergeCell ref="B28:B33"/>
    <mergeCell ref="C28:C33"/>
    <mergeCell ref="D28:D33"/>
    <mergeCell ref="E28:E33"/>
    <mergeCell ref="G28:G33"/>
    <mergeCell ref="H28:H33"/>
    <mergeCell ref="I28:I33"/>
    <mergeCell ref="J28:J33"/>
    <mergeCell ref="H34:H39"/>
    <mergeCell ref="I34:I39"/>
    <mergeCell ref="J34:J39"/>
    <mergeCell ref="A40:A45"/>
    <mergeCell ref="B40:B45"/>
    <mergeCell ref="C40:C45"/>
    <mergeCell ref="D40:D45"/>
    <mergeCell ref="E40:E45"/>
    <mergeCell ref="G40:G45"/>
    <mergeCell ref="H40:H45"/>
    <mergeCell ref="A34:A39"/>
    <mergeCell ref="B34:B39"/>
    <mergeCell ref="C34:C39"/>
    <mergeCell ref="D34:D39"/>
    <mergeCell ref="E34:E39"/>
    <mergeCell ref="G34:G39"/>
    <mergeCell ref="I40:I45"/>
    <mergeCell ref="J40:J45"/>
    <mergeCell ref="A46:A51"/>
    <mergeCell ref="B46:B51"/>
    <mergeCell ref="C46:C51"/>
    <mergeCell ref="D46:D51"/>
    <mergeCell ref="E46:E51"/>
    <mergeCell ref="G46:G51"/>
    <mergeCell ref="H46:H51"/>
    <mergeCell ref="I46:I51"/>
    <mergeCell ref="J46:J51"/>
    <mergeCell ref="A52:A57"/>
    <mergeCell ref="B52:B57"/>
    <mergeCell ref="C52:C57"/>
    <mergeCell ref="D52:D57"/>
    <mergeCell ref="E52:E57"/>
    <mergeCell ref="G52:G57"/>
    <mergeCell ref="H52:H57"/>
    <mergeCell ref="I52:I57"/>
    <mergeCell ref="J52:J57"/>
    <mergeCell ref="H58:H63"/>
    <mergeCell ref="I58:I63"/>
    <mergeCell ref="J58:J63"/>
    <mergeCell ref="A64:A69"/>
    <mergeCell ref="B64:B69"/>
    <mergeCell ref="C64:C69"/>
    <mergeCell ref="D64:D69"/>
    <mergeCell ref="E64:E69"/>
    <mergeCell ref="G64:G69"/>
    <mergeCell ref="H64:H69"/>
    <mergeCell ref="A58:A63"/>
    <mergeCell ref="B58:B63"/>
    <mergeCell ref="C58:C63"/>
    <mergeCell ref="D58:D63"/>
    <mergeCell ref="E58:E63"/>
    <mergeCell ref="G58:G63"/>
    <mergeCell ref="I64:I69"/>
    <mergeCell ref="J64:J69"/>
    <mergeCell ref="A70:A75"/>
    <mergeCell ref="B70:B75"/>
    <mergeCell ref="C70:C75"/>
    <mergeCell ref="D70:D75"/>
    <mergeCell ref="E70:E75"/>
    <mergeCell ref="G70:G75"/>
    <mergeCell ref="H70:H75"/>
    <mergeCell ref="I70:I75"/>
    <mergeCell ref="J70:J75"/>
    <mergeCell ref="A76:A81"/>
    <mergeCell ref="B76:B81"/>
    <mergeCell ref="C76:C81"/>
    <mergeCell ref="D76:D81"/>
    <mergeCell ref="E76:E81"/>
    <mergeCell ref="G76:G81"/>
    <mergeCell ref="H76:H81"/>
    <mergeCell ref="I76:I81"/>
    <mergeCell ref="J76:J81"/>
    <mergeCell ref="H82:H87"/>
    <mergeCell ref="I82:I87"/>
    <mergeCell ref="J82:J87"/>
    <mergeCell ref="A88:A93"/>
    <mergeCell ref="B88:B93"/>
    <mergeCell ref="C88:C93"/>
    <mergeCell ref="D88:D93"/>
    <mergeCell ref="E88:E93"/>
    <mergeCell ref="G88:G93"/>
    <mergeCell ref="H88:H93"/>
    <mergeCell ref="A82:A87"/>
    <mergeCell ref="B82:B87"/>
    <mergeCell ref="C82:C87"/>
    <mergeCell ref="D82:D87"/>
    <mergeCell ref="E82:E87"/>
    <mergeCell ref="G82:G87"/>
    <mergeCell ref="J94:J99"/>
    <mergeCell ref="I88:I93"/>
    <mergeCell ref="J88:J93"/>
    <mergeCell ref="A94:A99"/>
    <mergeCell ref="B94:B99"/>
    <mergeCell ref="C94:C99"/>
    <mergeCell ref="D94:D99"/>
    <mergeCell ref="E94:E99"/>
    <mergeCell ref="G94:G99"/>
    <mergeCell ref="H94:H99"/>
    <mergeCell ref="I94:I99"/>
  </mergeCells>
  <phoneticPr fontId="2"/>
  <pageMargins left="0.70866141732283472" right="0.70866141732283472" top="0.74803149606299213" bottom="0.35433070866141736" header="0.31496062992125984" footer="0.31496062992125984"/>
  <pageSetup paperSize="9" scale="42" fitToHeight="2" orientation="landscape" r:id="rId1"/>
  <headerFooter>
    <oddHeader>&amp;R&amp;16別添2　沖縄フェア一覧</oddHeader>
  </headerFooter>
  <rowBreaks count="3" manualBreakCount="3">
    <brk id="27" max="16383" man="1"/>
    <brk id="45" max="16383" man="1"/>
    <brk id="81"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D2418-1F3A-4966-8247-B5EB0BDBAD51}">
  <sheetPr codeName="Sheet6">
    <pageSetUpPr fitToPage="1"/>
  </sheetPr>
  <dimension ref="A1:J64"/>
  <sheetViews>
    <sheetView view="pageBreakPreview" zoomScale="85" zoomScaleNormal="100" zoomScaleSheetLayoutView="85" workbookViewId="0">
      <selection activeCell="D9" sqref="D9"/>
    </sheetView>
  </sheetViews>
  <sheetFormatPr defaultRowHeight="13.2"/>
  <cols>
    <col min="2" max="2" width="29.5546875" customWidth="1"/>
    <col min="3" max="3" width="13.88671875" customWidth="1"/>
    <col min="4" max="9" width="20.5546875" customWidth="1"/>
  </cols>
  <sheetData>
    <row r="1" spans="1:10" ht="23.4">
      <c r="A1" s="126" t="s">
        <v>175</v>
      </c>
    </row>
    <row r="2" spans="1:10" ht="28.8" thickBot="1">
      <c r="A2" s="573" t="s">
        <v>217</v>
      </c>
      <c r="B2" s="573"/>
      <c r="C2" s="573"/>
      <c r="D2" s="573"/>
      <c r="E2" s="573"/>
      <c r="F2" s="573"/>
      <c r="G2" s="573"/>
      <c r="H2" s="573"/>
      <c r="I2" s="573"/>
    </row>
    <row r="3" spans="1:10" ht="24.75" customHeight="1" thickBot="1">
      <c r="A3" s="110"/>
      <c r="B3" s="110"/>
      <c r="C3" s="110"/>
      <c r="D3" s="110"/>
      <c r="E3" s="110"/>
      <c r="F3" s="110"/>
      <c r="G3" s="574" t="s">
        <v>176</v>
      </c>
      <c r="H3" s="575"/>
      <c r="I3" s="576"/>
    </row>
    <row r="4" spans="1:10" ht="29.25" customHeight="1">
      <c r="G4" s="577" t="s">
        <v>218</v>
      </c>
      <c r="H4" s="578"/>
      <c r="I4" s="579"/>
    </row>
    <row r="5" spans="1:10" ht="19.2">
      <c r="G5" s="580" t="s">
        <v>219</v>
      </c>
      <c r="H5" s="560"/>
      <c r="I5" s="581"/>
    </row>
    <row r="6" spans="1:10" ht="19.8" thickBot="1">
      <c r="A6" s="108"/>
      <c r="G6" s="582" t="s">
        <v>220</v>
      </c>
      <c r="H6" s="583"/>
      <c r="I6" s="584"/>
    </row>
    <row r="7" spans="1:10" ht="19.8" thickBot="1">
      <c r="A7" s="572" t="s">
        <v>177</v>
      </c>
      <c r="B7" s="572"/>
      <c r="C7" s="572"/>
      <c r="D7" s="572"/>
    </row>
    <row r="8" spans="1:10" ht="57.75" customHeight="1" thickBot="1">
      <c r="A8" s="127" t="s">
        <v>107</v>
      </c>
      <c r="B8" s="128" t="s">
        <v>221</v>
      </c>
      <c r="C8" s="129"/>
      <c r="D8" s="130" t="s">
        <v>178</v>
      </c>
      <c r="E8" s="130" t="s">
        <v>222</v>
      </c>
      <c r="F8" s="130" t="s">
        <v>223</v>
      </c>
      <c r="G8" s="130" t="s">
        <v>224</v>
      </c>
      <c r="H8" s="130" t="s">
        <v>225</v>
      </c>
      <c r="I8" s="131" t="s">
        <v>179</v>
      </c>
    </row>
    <row r="9" spans="1:10" ht="31.5" customHeight="1">
      <c r="A9" s="566">
        <v>1</v>
      </c>
      <c r="B9" s="569">
        <f>+'③　別紙3　補助事業実施計画一覧'!B10</f>
        <v>0</v>
      </c>
      <c r="C9" s="132" t="s">
        <v>180</v>
      </c>
      <c r="D9" s="133"/>
      <c r="E9" s="133"/>
      <c r="F9" s="133"/>
      <c r="G9" s="133"/>
      <c r="H9" s="133"/>
      <c r="I9" s="134">
        <f>SUM(D9:H9)</f>
        <v>0</v>
      </c>
    </row>
    <row r="10" spans="1:10" ht="31.5" customHeight="1">
      <c r="A10" s="567"/>
      <c r="B10" s="570"/>
      <c r="C10" s="135" t="s">
        <v>181</v>
      </c>
      <c r="D10" s="136">
        <f>ROUNDDOWN(D9/2,0)</f>
        <v>0</v>
      </c>
      <c r="E10" s="137">
        <f>ROUNDDOWN(E9/2,0)</f>
        <v>0</v>
      </c>
      <c r="F10" s="137">
        <f>ROUNDDOWN(F9/2,0)</f>
        <v>0</v>
      </c>
      <c r="G10" s="137">
        <f>ROUNDDOWN(G9/2,0)</f>
        <v>0</v>
      </c>
      <c r="H10" s="137">
        <f>IF((INT(H9/2))&lt;450000,(INT(H9/2)),450000)</f>
        <v>0</v>
      </c>
      <c r="I10" s="138">
        <f>SUM(D10:H10)</f>
        <v>0</v>
      </c>
      <c r="J10" s="139"/>
    </row>
    <row r="11" spans="1:10" ht="40.5" customHeight="1" thickBot="1">
      <c r="A11" s="568"/>
      <c r="B11" s="571"/>
      <c r="C11" s="140" t="s">
        <v>182</v>
      </c>
      <c r="D11" s="141"/>
      <c r="E11" s="142"/>
      <c r="F11" s="142"/>
      <c r="G11" s="142"/>
      <c r="H11" s="143"/>
      <c r="I11" s="144"/>
    </row>
    <row r="12" spans="1:10" ht="31.5" customHeight="1">
      <c r="A12" s="566">
        <v>2</v>
      </c>
      <c r="B12" s="569">
        <f>+'③　別紙3　補助事業実施計画一覧'!B16</f>
        <v>0</v>
      </c>
      <c r="C12" s="132" t="s">
        <v>180</v>
      </c>
      <c r="D12" s="133"/>
      <c r="E12" s="133"/>
      <c r="F12" s="133"/>
      <c r="G12" s="133"/>
      <c r="H12" s="133"/>
      <c r="I12" s="134">
        <f>SUM(D12:H12)</f>
        <v>0</v>
      </c>
    </row>
    <row r="13" spans="1:10" ht="31.5" customHeight="1">
      <c r="A13" s="567"/>
      <c r="B13" s="570"/>
      <c r="C13" s="135" t="s">
        <v>181</v>
      </c>
      <c r="D13" s="136">
        <f>ROUNDDOWN(D12/2,0)</f>
        <v>0</v>
      </c>
      <c r="E13" s="137">
        <f>ROUNDDOWN(E12/2,0)</f>
        <v>0</v>
      </c>
      <c r="F13" s="137">
        <f>ROUNDDOWN(F12/2,0)</f>
        <v>0</v>
      </c>
      <c r="G13" s="137">
        <f>ROUNDDOWN(G12/2,0)</f>
        <v>0</v>
      </c>
      <c r="H13" s="137">
        <f>IF((INT(H12/2))&lt;450000,(INT(H12/2)),450000)</f>
        <v>0</v>
      </c>
      <c r="I13" s="138">
        <f>SUM(D13:H13)</f>
        <v>0</v>
      </c>
      <c r="J13" s="139"/>
    </row>
    <row r="14" spans="1:10" ht="40.5" customHeight="1" thickBot="1">
      <c r="A14" s="568"/>
      <c r="B14" s="571"/>
      <c r="C14" s="140" t="s">
        <v>182</v>
      </c>
      <c r="D14" s="141"/>
      <c r="E14" s="141"/>
      <c r="F14" s="141"/>
      <c r="G14" s="141"/>
      <c r="H14" s="141"/>
      <c r="I14" s="144"/>
    </row>
    <row r="15" spans="1:10" ht="31.5" customHeight="1">
      <c r="A15" s="566">
        <v>3</v>
      </c>
      <c r="B15" s="569">
        <f>+'③　別紙3　補助事業実施計画一覧'!B22</f>
        <v>0</v>
      </c>
      <c r="C15" s="132" t="s">
        <v>180</v>
      </c>
      <c r="D15" s="133"/>
      <c r="E15" s="133"/>
      <c r="F15" s="133"/>
      <c r="G15" s="133"/>
      <c r="H15" s="133"/>
      <c r="I15" s="134">
        <f>SUM(D15:H15)</f>
        <v>0</v>
      </c>
    </row>
    <row r="16" spans="1:10" ht="31.5" customHeight="1">
      <c r="A16" s="567"/>
      <c r="B16" s="570"/>
      <c r="C16" s="135" t="s">
        <v>181</v>
      </c>
      <c r="D16" s="136">
        <f>ROUNDDOWN(D15/2,0)</f>
        <v>0</v>
      </c>
      <c r="E16" s="137">
        <f>ROUNDDOWN(E15/2,0)</f>
        <v>0</v>
      </c>
      <c r="F16" s="137">
        <f>ROUNDDOWN(F15/2,0)</f>
        <v>0</v>
      </c>
      <c r="G16" s="137">
        <f>ROUNDDOWN(G15/2,0)</f>
        <v>0</v>
      </c>
      <c r="H16" s="137">
        <f>IF((INT(H15/2))&lt;450000,(INT(H15/2)),450000)</f>
        <v>0</v>
      </c>
      <c r="I16" s="138">
        <f>SUM(D16:H16)</f>
        <v>0</v>
      </c>
      <c r="J16" s="139"/>
    </row>
    <row r="17" spans="1:10" ht="40.5" customHeight="1" thickBot="1">
      <c r="A17" s="568"/>
      <c r="B17" s="571"/>
      <c r="C17" s="140" t="s">
        <v>182</v>
      </c>
      <c r="D17" s="141"/>
      <c r="E17" s="141"/>
      <c r="F17" s="141"/>
      <c r="G17" s="141"/>
      <c r="H17" s="141"/>
      <c r="I17" s="144"/>
    </row>
    <row r="18" spans="1:10" ht="31.5" customHeight="1">
      <c r="A18" s="566">
        <v>4</v>
      </c>
      <c r="B18" s="569">
        <f>+'③　別紙3　補助事業実施計画一覧'!B28</f>
        <v>0</v>
      </c>
      <c r="C18" s="132" t="s">
        <v>180</v>
      </c>
      <c r="D18" s="133"/>
      <c r="E18" s="133"/>
      <c r="F18" s="133"/>
      <c r="G18" s="133"/>
      <c r="H18" s="133"/>
      <c r="I18" s="134">
        <f>SUM(D18:H18)</f>
        <v>0</v>
      </c>
    </row>
    <row r="19" spans="1:10" ht="31.5" customHeight="1">
      <c r="A19" s="567"/>
      <c r="B19" s="570"/>
      <c r="C19" s="135" t="s">
        <v>181</v>
      </c>
      <c r="D19" s="136">
        <f>ROUNDDOWN(D18/2,0)</f>
        <v>0</v>
      </c>
      <c r="E19" s="137">
        <f>ROUNDDOWN(E18/2,0)</f>
        <v>0</v>
      </c>
      <c r="F19" s="137">
        <f>ROUNDDOWN(F18/2,0)</f>
        <v>0</v>
      </c>
      <c r="G19" s="137">
        <f>ROUNDDOWN(G18/2,0)</f>
        <v>0</v>
      </c>
      <c r="H19" s="137">
        <f>IF((INT(H18/2))&lt;450000,(INT(H18/2)),450000)</f>
        <v>0</v>
      </c>
      <c r="I19" s="138">
        <f>SUM(D19:H19)</f>
        <v>0</v>
      </c>
      <c r="J19" s="139"/>
    </row>
    <row r="20" spans="1:10" ht="40.5" customHeight="1" thickBot="1">
      <c r="A20" s="568"/>
      <c r="B20" s="571"/>
      <c r="C20" s="140" t="s">
        <v>182</v>
      </c>
      <c r="D20" s="141"/>
      <c r="E20" s="141"/>
      <c r="F20" s="141"/>
      <c r="G20" s="141"/>
      <c r="H20" s="141"/>
      <c r="I20" s="144"/>
    </row>
    <row r="21" spans="1:10" ht="31.5" customHeight="1">
      <c r="A21" s="566">
        <v>5</v>
      </c>
      <c r="B21" s="569">
        <f>+'③　別紙3　補助事業実施計画一覧'!B34</f>
        <v>0</v>
      </c>
      <c r="C21" s="132" t="s">
        <v>180</v>
      </c>
      <c r="D21" s="133"/>
      <c r="E21" s="133"/>
      <c r="F21" s="133"/>
      <c r="G21" s="133"/>
      <c r="H21" s="133"/>
      <c r="I21" s="134">
        <f>SUM(D21:H21)</f>
        <v>0</v>
      </c>
    </row>
    <row r="22" spans="1:10" ht="31.5" customHeight="1">
      <c r="A22" s="567"/>
      <c r="B22" s="570"/>
      <c r="C22" s="135" t="s">
        <v>181</v>
      </c>
      <c r="D22" s="136">
        <f>ROUNDDOWN(D21/2,0)</f>
        <v>0</v>
      </c>
      <c r="E22" s="137">
        <f>ROUNDDOWN(E21/2,0)</f>
        <v>0</v>
      </c>
      <c r="F22" s="137">
        <f>ROUNDDOWN(F21/2,0)</f>
        <v>0</v>
      </c>
      <c r="G22" s="137">
        <f>ROUNDDOWN(G21/2,0)</f>
        <v>0</v>
      </c>
      <c r="H22" s="137">
        <f>IF((INT(H21/2))&lt;450000,(INT(H21/2)),450000)</f>
        <v>0</v>
      </c>
      <c r="I22" s="138">
        <f>SUM(D22:H22)</f>
        <v>0</v>
      </c>
      <c r="J22" s="139"/>
    </row>
    <row r="23" spans="1:10" ht="40.5" customHeight="1" thickBot="1">
      <c r="A23" s="568"/>
      <c r="B23" s="571"/>
      <c r="C23" s="140" t="s">
        <v>182</v>
      </c>
      <c r="D23" s="141"/>
      <c r="E23" s="141"/>
      <c r="F23" s="141"/>
      <c r="G23" s="141"/>
      <c r="H23" s="141"/>
      <c r="I23" s="144"/>
    </row>
    <row r="24" spans="1:10" ht="31.5" customHeight="1">
      <c r="A24" s="566">
        <v>6</v>
      </c>
      <c r="B24" s="569">
        <f>+'③　別紙3　補助事業実施計画一覧'!B40</f>
        <v>0</v>
      </c>
      <c r="C24" s="132" t="s">
        <v>180</v>
      </c>
      <c r="D24" s="133"/>
      <c r="E24" s="133"/>
      <c r="F24" s="133"/>
      <c r="G24" s="133"/>
      <c r="H24" s="133"/>
      <c r="I24" s="134">
        <f>SUM(D24:H24)</f>
        <v>0</v>
      </c>
    </row>
    <row r="25" spans="1:10" ht="31.5" customHeight="1">
      <c r="A25" s="567"/>
      <c r="B25" s="570"/>
      <c r="C25" s="135" t="s">
        <v>181</v>
      </c>
      <c r="D25" s="136">
        <f>ROUNDDOWN(D24/2,0)</f>
        <v>0</v>
      </c>
      <c r="E25" s="137">
        <f>ROUNDDOWN(E24/2,0)</f>
        <v>0</v>
      </c>
      <c r="F25" s="137">
        <f>ROUNDDOWN(F24/2,0)</f>
        <v>0</v>
      </c>
      <c r="G25" s="137">
        <f>ROUNDDOWN(G24/2,0)</f>
        <v>0</v>
      </c>
      <c r="H25" s="137">
        <f>IF((INT(H24/2))&lt;450000,(INT(H24/2)),450000)</f>
        <v>0</v>
      </c>
      <c r="I25" s="138">
        <f>SUM(D25:H25)</f>
        <v>0</v>
      </c>
      <c r="J25" s="139"/>
    </row>
    <row r="26" spans="1:10" ht="40.5" customHeight="1" thickBot="1">
      <c r="A26" s="568"/>
      <c r="B26" s="571"/>
      <c r="C26" s="140" t="s">
        <v>182</v>
      </c>
      <c r="D26" s="141"/>
      <c r="E26" s="141"/>
      <c r="F26" s="141"/>
      <c r="G26" s="141"/>
      <c r="H26" s="141"/>
      <c r="I26" s="144"/>
    </row>
    <row r="27" spans="1:10" ht="31.5" customHeight="1">
      <c r="A27" s="566">
        <v>7</v>
      </c>
      <c r="B27" s="569">
        <f>+'③　別紙3　補助事業実施計画一覧'!B46</f>
        <v>0</v>
      </c>
      <c r="C27" s="132" t="s">
        <v>180</v>
      </c>
      <c r="D27" s="133"/>
      <c r="E27" s="133"/>
      <c r="F27" s="133"/>
      <c r="G27" s="133"/>
      <c r="H27" s="133"/>
      <c r="I27" s="134">
        <f>SUM(D27:H27)</f>
        <v>0</v>
      </c>
    </row>
    <row r="28" spans="1:10" ht="31.5" customHeight="1">
      <c r="A28" s="567"/>
      <c r="B28" s="570"/>
      <c r="C28" s="135" t="s">
        <v>181</v>
      </c>
      <c r="D28" s="136">
        <f>ROUNDDOWN(D27/2,0)</f>
        <v>0</v>
      </c>
      <c r="E28" s="137">
        <f>ROUNDDOWN(E27/2,0)</f>
        <v>0</v>
      </c>
      <c r="F28" s="137">
        <f>ROUNDDOWN(F27/2,0)</f>
        <v>0</v>
      </c>
      <c r="G28" s="137">
        <f>ROUNDDOWN(G27/2,0)</f>
        <v>0</v>
      </c>
      <c r="H28" s="137">
        <f>IF((INT(H27/2))&lt;450000,(INT(H27/2)),450000)</f>
        <v>0</v>
      </c>
      <c r="I28" s="138">
        <f>SUM(D28:H28)</f>
        <v>0</v>
      </c>
      <c r="J28" s="139"/>
    </row>
    <row r="29" spans="1:10" ht="40.5" customHeight="1" thickBot="1">
      <c r="A29" s="568"/>
      <c r="B29" s="571"/>
      <c r="C29" s="140" t="s">
        <v>182</v>
      </c>
      <c r="D29" s="141"/>
      <c r="E29" s="141"/>
      <c r="F29" s="141"/>
      <c r="G29" s="141"/>
      <c r="H29" s="141"/>
      <c r="I29" s="144"/>
    </row>
    <row r="30" spans="1:10" ht="31.5" customHeight="1">
      <c r="A30" s="566">
        <v>8</v>
      </c>
      <c r="B30" s="569">
        <f>+'③　別紙3　補助事業実施計画一覧'!B52</f>
        <v>0</v>
      </c>
      <c r="C30" s="132" t="s">
        <v>180</v>
      </c>
      <c r="D30" s="133"/>
      <c r="E30" s="133"/>
      <c r="F30" s="133"/>
      <c r="G30" s="133"/>
      <c r="H30" s="133"/>
      <c r="I30" s="134">
        <f>SUM(D30:H30)</f>
        <v>0</v>
      </c>
    </row>
    <row r="31" spans="1:10" ht="31.5" customHeight="1">
      <c r="A31" s="567"/>
      <c r="B31" s="570"/>
      <c r="C31" s="135" t="s">
        <v>181</v>
      </c>
      <c r="D31" s="136">
        <f>ROUNDDOWN(D30/2,0)</f>
        <v>0</v>
      </c>
      <c r="E31" s="137">
        <f>ROUNDDOWN(E30/2,0)</f>
        <v>0</v>
      </c>
      <c r="F31" s="137">
        <f>ROUNDDOWN(F30/2,0)</f>
        <v>0</v>
      </c>
      <c r="G31" s="137">
        <f>ROUNDDOWN(G30/2,0)</f>
        <v>0</v>
      </c>
      <c r="H31" s="137">
        <f>IF((INT(H30/2))&lt;450000,(INT(H30/2)),450000)</f>
        <v>0</v>
      </c>
      <c r="I31" s="138">
        <f>SUM(D31:H31)</f>
        <v>0</v>
      </c>
      <c r="J31" s="139"/>
    </row>
    <row r="32" spans="1:10" ht="40.5" customHeight="1" thickBot="1">
      <c r="A32" s="568"/>
      <c r="B32" s="571"/>
      <c r="C32" s="140" t="s">
        <v>182</v>
      </c>
      <c r="D32" s="141"/>
      <c r="E32" s="141"/>
      <c r="F32" s="141"/>
      <c r="G32" s="141"/>
      <c r="H32" s="141"/>
      <c r="I32" s="144"/>
    </row>
    <row r="33" spans="1:10" ht="31.5" hidden="1" customHeight="1">
      <c r="A33" s="566">
        <v>9</v>
      </c>
      <c r="B33" s="569">
        <f>+'③　別紙3　補助事業実施計画一覧'!B58</f>
        <v>0</v>
      </c>
      <c r="C33" s="132" t="s">
        <v>180</v>
      </c>
      <c r="D33" s="133"/>
      <c r="E33" s="133"/>
      <c r="F33" s="133"/>
      <c r="G33" s="133"/>
      <c r="H33" s="133"/>
      <c r="I33" s="134">
        <f>SUM(D33:H33)</f>
        <v>0</v>
      </c>
    </row>
    <row r="34" spans="1:10" ht="31.5" hidden="1" customHeight="1">
      <c r="A34" s="567"/>
      <c r="B34" s="570"/>
      <c r="C34" s="135" t="s">
        <v>181</v>
      </c>
      <c r="D34" s="136">
        <f>ROUNDDOWN(D33/2,0)</f>
        <v>0</v>
      </c>
      <c r="E34" s="137">
        <f>ROUNDDOWN(E33/2,0)</f>
        <v>0</v>
      </c>
      <c r="F34" s="137">
        <f>ROUNDDOWN(F33/2,0)</f>
        <v>0</v>
      </c>
      <c r="G34" s="137">
        <f>ROUNDDOWN(G33/2,0)</f>
        <v>0</v>
      </c>
      <c r="H34" s="137">
        <f>IF((INT(H33/2))&lt;450000,(INT(H33/2)),450000)</f>
        <v>0</v>
      </c>
      <c r="I34" s="138">
        <f>SUM(D34:H34)</f>
        <v>0</v>
      </c>
      <c r="J34" s="139"/>
    </row>
    <row r="35" spans="1:10" ht="40.5" hidden="1" customHeight="1" thickBot="1">
      <c r="A35" s="568"/>
      <c r="B35" s="571"/>
      <c r="C35" s="140" t="s">
        <v>182</v>
      </c>
      <c r="D35" s="141"/>
      <c r="E35" s="141"/>
      <c r="F35" s="141"/>
      <c r="G35" s="141"/>
      <c r="H35" s="141"/>
      <c r="I35" s="144"/>
    </row>
    <row r="36" spans="1:10" ht="31.5" hidden="1" customHeight="1">
      <c r="A36" s="566">
        <v>10</v>
      </c>
      <c r="B36" s="569">
        <f>+'③　別紙3　補助事業実施計画一覧'!B64</f>
        <v>0</v>
      </c>
      <c r="C36" s="132" t="s">
        <v>180</v>
      </c>
      <c r="D36" s="133"/>
      <c r="E36" s="133"/>
      <c r="F36" s="133"/>
      <c r="G36" s="133"/>
      <c r="H36" s="133"/>
      <c r="I36" s="134">
        <f>SUM(D36:H36)</f>
        <v>0</v>
      </c>
    </row>
    <row r="37" spans="1:10" ht="31.5" hidden="1" customHeight="1">
      <c r="A37" s="567"/>
      <c r="B37" s="570"/>
      <c r="C37" s="135" t="s">
        <v>181</v>
      </c>
      <c r="D37" s="136">
        <f>ROUNDDOWN(D36/2,0)</f>
        <v>0</v>
      </c>
      <c r="E37" s="137">
        <f>ROUNDDOWN(E36/2,0)</f>
        <v>0</v>
      </c>
      <c r="F37" s="137">
        <f>ROUNDDOWN(F36/2,0)</f>
        <v>0</v>
      </c>
      <c r="G37" s="137">
        <f>ROUNDDOWN(G36/2,0)</f>
        <v>0</v>
      </c>
      <c r="H37" s="137">
        <f>IF((INT(H36/2))&lt;450000,(INT(H36/2)),450000)</f>
        <v>0</v>
      </c>
      <c r="I37" s="145">
        <f>SUM(D37:H37)</f>
        <v>0</v>
      </c>
    </row>
    <row r="38" spans="1:10" ht="40.5" hidden="1" customHeight="1" thickBot="1">
      <c r="A38" s="568"/>
      <c r="B38" s="571"/>
      <c r="C38" s="140" t="s">
        <v>182</v>
      </c>
      <c r="D38" s="141"/>
      <c r="E38" s="141"/>
      <c r="F38" s="141"/>
      <c r="G38" s="141"/>
      <c r="H38" s="141"/>
      <c r="I38" s="144"/>
    </row>
    <row r="39" spans="1:10" ht="31.5" hidden="1" customHeight="1">
      <c r="A39" s="566">
        <v>11</v>
      </c>
      <c r="B39" s="569">
        <f>+'③　別紙3　補助事業実施計画一覧'!B70</f>
        <v>0</v>
      </c>
      <c r="C39" s="132" t="s">
        <v>180</v>
      </c>
      <c r="D39" s="133"/>
      <c r="E39" s="133"/>
      <c r="F39" s="133"/>
      <c r="G39" s="133"/>
      <c r="H39" s="133"/>
      <c r="I39" s="134">
        <f>SUM(D39:H39)</f>
        <v>0</v>
      </c>
    </row>
    <row r="40" spans="1:10" ht="31.5" hidden="1" customHeight="1">
      <c r="A40" s="567"/>
      <c r="B40" s="570"/>
      <c r="C40" s="135" t="s">
        <v>181</v>
      </c>
      <c r="D40" s="136">
        <f>ROUNDDOWN(D39/2,0)</f>
        <v>0</v>
      </c>
      <c r="E40" s="137">
        <f>ROUNDDOWN(E39/2,0)</f>
        <v>0</v>
      </c>
      <c r="F40" s="137">
        <f>ROUNDDOWN(F39/2,0)</f>
        <v>0</v>
      </c>
      <c r="G40" s="137">
        <f>ROUNDDOWN(G39/2,0)</f>
        <v>0</v>
      </c>
      <c r="H40" s="137">
        <f>IF((INT(H39/2))&lt;450000,(INT(H39/2)),450000)</f>
        <v>0</v>
      </c>
      <c r="I40" s="145">
        <f>SUM(D40:H40)</f>
        <v>0</v>
      </c>
    </row>
    <row r="41" spans="1:10" ht="40.5" hidden="1" customHeight="1" thickBot="1">
      <c r="A41" s="568"/>
      <c r="B41" s="571"/>
      <c r="C41" s="140" t="s">
        <v>182</v>
      </c>
      <c r="D41" s="141"/>
      <c r="E41" s="141"/>
      <c r="F41" s="141"/>
      <c r="G41" s="141"/>
      <c r="H41" s="141"/>
      <c r="I41" s="144"/>
    </row>
    <row r="42" spans="1:10" ht="31.5" hidden="1" customHeight="1">
      <c r="A42" s="566">
        <v>12</v>
      </c>
      <c r="B42" s="569">
        <f>+'③　別紙3　補助事業実施計画一覧'!B76</f>
        <v>0</v>
      </c>
      <c r="C42" s="132" t="s">
        <v>180</v>
      </c>
      <c r="D42" s="133"/>
      <c r="E42" s="133"/>
      <c r="F42" s="133"/>
      <c r="G42" s="133"/>
      <c r="H42" s="133"/>
      <c r="I42" s="134">
        <f>SUM(D42:H42)</f>
        <v>0</v>
      </c>
    </row>
    <row r="43" spans="1:10" ht="31.5" hidden="1" customHeight="1">
      <c r="A43" s="567"/>
      <c r="B43" s="570"/>
      <c r="C43" s="135" t="s">
        <v>181</v>
      </c>
      <c r="D43" s="136">
        <f>ROUNDDOWN(D42/2,0)</f>
        <v>0</v>
      </c>
      <c r="E43" s="137">
        <f>ROUNDDOWN(E42/2,0)</f>
        <v>0</v>
      </c>
      <c r="F43" s="137">
        <f>ROUNDDOWN(F42/2,0)</f>
        <v>0</v>
      </c>
      <c r="G43" s="137">
        <f>ROUNDDOWN(G42/2,0)</f>
        <v>0</v>
      </c>
      <c r="H43" s="137">
        <f>IF((INT(H42/2))&lt;450000,(INT(H42/2)),450000)</f>
        <v>0</v>
      </c>
      <c r="I43" s="137">
        <f>SUM(D43:H43)</f>
        <v>0</v>
      </c>
    </row>
    <row r="44" spans="1:10" ht="40.5" hidden="1" customHeight="1" thickBot="1">
      <c r="A44" s="568"/>
      <c r="B44" s="571"/>
      <c r="C44" s="140" t="s">
        <v>182</v>
      </c>
      <c r="D44" s="141"/>
      <c r="E44" s="141"/>
      <c r="F44" s="141"/>
      <c r="G44" s="141"/>
      <c r="H44" s="141"/>
      <c r="I44" s="144"/>
    </row>
    <row r="45" spans="1:10" ht="31.5" hidden="1" customHeight="1">
      <c r="A45" s="566">
        <v>13</v>
      </c>
      <c r="B45" s="569">
        <f>+'③　別紙3　補助事業実施計画一覧'!B82</f>
        <v>0</v>
      </c>
      <c r="C45" s="132" t="s">
        <v>180</v>
      </c>
      <c r="D45" s="133"/>
      <c r="E45" s="133"/>
      <c r="F45" s="133"/>
      <c r="G45" s="133"/>
      <c r="H45" s="133"/>
      <c r="I45" s="134">
        <f>SUM(D45:H45)</f>
        <v>0</v>
      </c>
    </row>
    <row r="46" spans="1:10" ht="31.5" hidden="1" customHeight="1">
      <c r="A46" s="567"/>
      <c r="B46" s="570"/>
      <c r="C46" s="135" t="s">
        <v>181</v>
      </c>
      <c r="D46" s="136">
        <f>ROUNDDOWN(D45/2,0)</f>
        <v>0</v>
      </c>
      <c r="E46" s="137">
        <f>ROUNDDOWN(E45/2,0)</f>
        <v>0</v>
      </c>
      <c r="F46" s="137">
        <f>ROUNDDOWN(F45/2,0)</f>
        <v>0</v>
      </c>
      <c r="G46" s="137">
        <f>ROUNDDOWN(G45/2,0)</f>
        <v>0</v>
      </c>
      <c r="H46" s="137">
        <f>IF((INT(H45/2))&lt;450000,(INT(H45/2)),450000)</f>
        <v>0</v>
      </c>
      <c r="I46" s="145">
        <f>SUM(D46:H46)</f>
        <v>0</v>
      </c>
    </row>
    <row r="47" spans="1:10" ht="40.5" hidden="1" customHeight="1" thickBot="1">
      <c r="A47" s="568"/>
      <c r="B47" s="571"/>
      <c r="C47" s="140" t="s">
        <v>182</v>
      </c>
      <c r="D47" s="141"/>
      <c r="E47" s="141"/>
      <c r="F47" s="141"/>
      <c r="G47" s="141"/>
      <c r="H47" s="141"/>
      <c r="I47" s="144"/>
    </row>
    <row r="48" spans="1:10" ht="31.5" hidden="1" customHeight="1">
      <c r="A48" s="566">
        <v>14</v>
      </c>
      <c r="B48" s="569">
        <f>+'③　別紙3　補助事業実施計画一覧'!B88</f>
        <v>0</v>
      </c>
      <c r="C48" s="132" t="s">
        <v>180</v>
      </c>
      <c r="D48" s="133"/>
      <c r="E48" s="133"/>
      <c r="F48" s="133"/>
      <c r="G48" s="133"/>
      <c r="H48" s="133"/>
      <c r="I48" s="134">
        <f>SUM(D48:H48)</f>
        <v>0</v>
      </c>
    </row>
    <row r="49" spans="1:10" ht="31.5" hidden="1" customHeight="1">
      <c r="A49" s="567"/>
      <c r="B49" s="570"/>
      <c r="C49" s="135" t="s">
        <v>181</v>
      </c>
      <c r="D49" s="136">
        <f>ROUNDDOWN(D48/2,0)</f>
        <v>0</v>
      </c>
      <c r="E49" s="137">
        <f>ROUNDDOWN(E48/2,0)</f>
        <v>0</v>
      </c>
      <c r="F49" s="137">
        <f>ROUNDDOWN(F48/2,0)</f>
        <v>0</v>
      </c>
      <c r="G49" s="137">
        <f>ROUNDDOWN(G48/2,0)</f>
        <v>0</v>
      </c>
      <c r="H49" s="137">
        <f>IF((INT(H48/2))&lt;450000,(INT(H48/2)),450000)</f>
        <v>0</v>
      </c>
      <c r="I49" s="137">
        <f>SUM(D49:H49)</f>
        <v>0</v>
      </c>
    </row>
    <row r="50" spans="1:10" ht="40.5" hidden="1" customHeight="1" thickBot="1">
      <c r="A50" s="568"/>
      <c r="B50" s="571"/>
      <c r="C50" s="140" t="s">
        <v>182</v>
      </c>
      <c r="D50" s="141"/>
      <c r="E50" s="146"/>
      <c r="F50" s="146"/>
      <c r="G50" s="146"/>
      <c r="H50" s="146"/>
      <c r="I50" s="144"/>
    </row>
    <row r="51" spans="1:10" ht="31.5" hidden="1" customHeight="1">
      <c r="A51" s="566">
        <v>15</v>
      </c>
      <c r="B51" s="569">
        <f>+'③　別紙3　補助事業実施計画一覧'!B94</f>
        <v>0</v>
      </c>
      <c r="C51" s="132" t="s">
        <v>180</v>
      </c>
      <c r="D51" s="133"/>
      <c r="E51" s="133"/>
      <c r="F51" s="133"/>
      <c r="G51" s="133"/>
      <c r="H51" s="133"/>
      <c r="I51" s="134">
        <f>SUM(D51:H51)</f>
        <v>0</v>
      </c>
    </row>
    <row r="52" spans="1:10" ht="31.5" hidden="1" customHeight="1">
      <c r="A52" s="567"/>
      <c r="B52" s="570"/>
      <c r="C52" s="135" t="s">
        <v>181</v>
      </c>
      <c r="D52" s="136">
        <f>ROUNDDOWN(D51/2,0)</f>
        <v>0</v>
      </c>
      <c r="E52" s="137">
        <f>ROUNDDOWN(E51/2,0)</f>
        <v>0</v>
      </c>
      <c r="F52" s="137">
        <f>ROUNDDOWN(F51/2,0)</f>
        <v>0</v>
      </c>
      <c r="G52" s="137">
        <f>ROUNDDOWN(G51/2,0)</f>
        <v>0</v>
      </c>
      <c r="H52" s="137">
        <f>IF((INT(H51/2))&lt;450000,(INT(H51/2)),450000)</f>
        <v>0</v>
      </c>
      <c r="I52" s="138">
        <f>SUM(D52:H52)</f>
        <v>0</v>
      </c>
      <c r="J52" s="139"/>
    </row>
    <row r="53" spans="1:10" ht="40.5" hidden="1" customHeight="1" thickBot="1">
      <c r="A53" s="568"/>
      <c r="B53" s="571"/>
      <c r="C53" s="140" t="s">
        <v>182</v>
      </c>
      <c r="D53" s="141"/>
      <c r="E53" s="141"/>
      <c r="F53" s="141"/>
      <c r="G53" s="141"/>
      <c r="H53" s="141"/>
      <c r="I53" s="144"/>
    </row>
    <row r="54" spans="1:10" ht="35.25" customHeight="1" thickBot="1">
      <c r="A54" s="11"/>
      <c r="B54" s="147"/>
      <c r="C54" s="148"/>
      <c r="D54" s="149"/>
      <c r="E54" s="149"/>
      <c r="F54" s="149"/>
      <c r="G54" s="149"/>
      <c r="H54" s="149"/>
      <c r="I54" s="149"/>
    </row>
    <row r="55" spans="1:10" ht="51" customHeight="1">
      <c r="B55" s="561" t="s">
        <v>184</v>
      </c>
      <c r="C55" s="150"/>
      <c r="D55" s="151" t="s">
        <v>226</v>
      </c>
      <c r="E55" s="151" t="s">
        <v>222</v>
      </c>
      <c r="F55" s="151" t="s">
        <v>223</v>
      </c>
      <c r="G55" s="151" t="s">
        <v>224</v>
      </c>
      <c r="H55" s="152" t="s">
        <v>227</v>
      </c>
      <c r="I55" s="153"/>
    </row>
    <row r="56" spans="1:10" ht="41.25" customHeight="1">
      <c r="B56" s="562"/>
      <c r="C56" s="154" t="s">
        <v>185</v>
      </c>
      <c r="D56" s="155">
        <f>SUM(D9,D12,D15,D18,D21,D24,D27,D30,D33,D36,D39,D42,D45,D48,D51)</f>
        <v>0</v>
      </c>
      <c r="E56" s="155">
        <f>SUM(E9,E12,E15,E18,E21,E24,E27,E30,E33,E36,E39,E42,E45,E48,E51)</f>
        <v>0</v>
      </c>
      <c r="F56" s="155">
        <f>SUM(F9,F12,F15,F18,F21,F24,F27,F30,F33,F36,F39,F42,F45,F48,F51)</f>
        <v>0</v>
      </c>
      <c r="G56" s="155">
        <f>SUM(G9,G12,G15,G18,G21,G24,G27,G30,G33,G36,G39,G42,G45,G48,G51)</f>
        <v>0</v>
      </c>
      <c r="H56" s="156">
        <f>SUM(H9,H12,H15,H18,H21,H24,H27,H30,H33,H36,H39,H42,H45,H48,H51)</f>
        <v>0</v>
      </c>
      <c r="I56" s="153"/>
    </row>
    <row r="57" spans="1:10" ht="41.25" customHeight="1" thickBot="1">
      <c r="B57" s="563"/>
      <c r="C57" s="157" t="s">
        <v>181</v>
      </c>
      <c r="D57" s="158">
        <f>IF((INT(D56/2))&lt;2000000,(INT(D56/2)),2000000)</f>
        <v>0</v>
      </c>
      <c r="E57" s="158">
        <f>ROUNDDOWN(E56/2,0)</f>
        <v>0</v>
      </c>
      <c r="F57" s="158">
        <f>ROUNDDOWN(F56/2,0)</f>
        <v>0</v>
      </c>
      <c r="G57" s="158">
        <f>ROUNDDOWN(G56/2,0)</f>
        <v>0</v>
      </c>
      <c r="H57" s="159">
        <f>SUM(H10,H13,H16,H19,H22,H25,H28,H31,H34,H37,H40,H43,H46,H49,H52)</f>
        <v>0</v>
      </c>
      <c r="I57" s="153"/>
    </row>
    <row r="58" spans="1:10">
      <c r="B58" s="160"/>
      <c r="C58" s="160"/>
      <c r="D58" s="153"/>
      <c r="E58" s="153"/>
      <c r="F58" s="153"/>
      <c r="G58" s="153"/>
      <c r="H58" s="153"/>
      <c r="I58" s="153"/>
    </row>
    <row r="59" spans="1:10">
      <c r="B59" s="160"/>
      <c r="C59" s="160"/>
      <c r="D59" s="153"/>
      <c r="E59" s="153"/>
      <c r="F59" s="153"/>
      <c r="G59" s="153"/>
      <c r="H59" s="153"/>
      <c r="I59" s="153"/>
    </row>
    <row r="60" spans="1:10" ht="13.8" thickBot="1">
      <c r="B60" s="160"/>
      <c r="C60" s="160"/>
      <c r="D60" s="161"/>
      <c r="E60" s="161"/>
      <c r="F60" s="161"/>
      <c r="G60" s="161"/>
      <c r="H60" s="161"/>
      <c r="I60" s="161"/>
    </row>
    <row r="61" spans="1:10" ht="28.5" customHeight="1" thickBot="1">
      <c r="B61" s="564"/>
      <c r="C61" s="564"/>
      <c r="D61" s="161"/>
      <c r="E61" s="161"/>
      <c r="F61" s="565" t="s">
        <v>186</v>
      </c>
      <c r="G61" s="565"/>
      <c r="H61" s="565"/>
      <c r="I61" s="162">
        <f>SUM(D56:H56)</f>
        <v>0</v>
      </c>
    </row>
    <row r="62" spans="1:10" ht="28.5" customHeight="1" thickBot="1">
      <c r="B62" s="564"/>
      <c r="C62" s="564"/>
      <c r="D62" s="161"/>
      <c r="E62" s="161"/>
      <c r="F62" s="565" t="s">
        <v>233</v>
      </c>
      <c r="G62" s="565"/>
      <c r="H62" s="565"/>
      <c r="I62" s="163">
        <f>IF((INT(D57+E57+F57+G57+H57))&lt;4500000,(INT(D57+E57+F57+G57+H57)),4500000)</f>
        <v>0</v>
      </c>
      <c r="J62" s="164" t="s">
        <v>187</v>
      </c>
    </row>
    <row r="63" spans="1:10" ht="28.2">
      <c r="B63" s="560"/>
      <c r="C63" s="560"/>
      <c r="D63" s="11"/>
      <c r="E63" s="11"/>
      <c r="F63" s="165"/>
      <c r="G63" s="11"/>
      <c r="H63" s="11"/>
      <c r="I63" s="11"/>
    </row>
    <row r="64" spans="1:10" ht="19.2">
      <c r="B64" s="560"/>
      <c r="C64" s="560"/>
    </row>
  </sheetData>
  <sheetProtection sheet="1" formatColumns="0" formatRows="0" insertColumns="0" insertRows="0" deleteColumns="0" deleteRows="0"/>
  <mergeCells count="43">
    <mergeCell ref="A7:D7"/>
    <mergeCell ref="A2:I2"/>
    <mergeCell ref="G3:I3"/>
    <mergeCell ref="G4:I4"/>
    <mergeCell ref="G5:I5"/>
    <mergeCell ref="G6:I6"/>
    <mergeCell ref="A9:A11"/>
    <mergeCell ref="B9:B11"/>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42:A44"/>
    <mergeCell ref="B42:B44"/>
    <mergeCell ref="A45:A47"/>
    <mergeCell ref="B45:B47"/>
    <mergeCell ref="A48:A50"/>
    <mergeCell ref="B48:B50"/>
    <mergeCell ref="A51:A53"/>
    <mergeCell ref="B51:B53"/>
    <mergeCell ref="B64:C64"/>
    <mergeCell ref="B55:B57"/>
    <mergeCell ref="B61:C61"/>
    <mergeCell ref="F61:H61"/>
    <mergeCell ref="B62:C62"/>
    <mergeCell ref="F62:H62"/>
    <mergeCell ref="B63:C63"/>
  </mergeCells>
  <phoneticPr fontId="2"/>
  <pageMargins left="0.9055118110236221" right="0.31496062992125984" top="0.74803149606299213" bottom="0.74803149606299213" header="0.31496062992125984" footer="0.31496062992125984"/>
  <pageSetup paperSize="9" scale="49" orientation="portrait" r:id="rId1"/>
  <rowBreaks count="1" manualBreakCount="1">
    <brk id="32"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6E02B-A23E-4068-9410-03F7CE60B94C}">
  <sheetPr codeName="Sheet7">
    <tabColor theme="4" tint="0.59999389629810485"/>
    <pageSetUpPr fitToPage="1"/>
  </sheetPr>
  <dimension ref="A1:J64"/>
  <sheetViews>
    <sheetView view="pageBreakPreview" zoomScale="60" zoomScaleNormal="100" workbookViewId="0">
      <selection activeCell="D10" sqref="D10"/>
    </sheetView>
  </sheetViews>
  <sheetFormatPr defaultRowHeight="13.2"/>
  <cols>
    <col min="2" max="2" width="29.5546875" customWidth="1"/>
    <col min="3" max="3" width="13.88671875" customWidth="1"/>
    <col min="4" max="9" width="20.5546875" customWidth="1"/>
  </cols>
  <sheetData>
    <row r="1" spans="1:10" ht="23.4">
      <c r="A1" s="126" t="s">
        <v>175</v>
      </c>
    </row>
    <row r="2" spans="1:10" ht="28.8" thickBot="1">
      <c r="A2" s="573" t="s">
        <v>217</v>
      </c>
      <c r="B2" s="573"/>
      <c r="C2" s="573"/>
      <c r="D2" s="573"/>
      <c r="E2" s="573"/>
      <c r="F2" s="573"/>
      <c r="G2" s="573"/>
      <c r="H2" s="573"/>
      <c r="I2" s="573"/>
    </row>
    <row r="3" spans="1:10" ht="24.75" customHeight="1" thickBot="1">
      <c r="A3" s="110"/>
      <c r="B3" s="110"/>
      <c r="C3" s="110"/>
      <c r="D3" s="110"/>
      <c r="E3" s="110"/>
      <c r="F3" s="110"/>
      <c r="G3" s="574" t="s">
        <v>176</v>
      </c>
      <c r="H3" s="575"/>
      <c r="I3" s="576"/>
    </row>
    <row r="4" spans="1:10" ht="29.25" customHeight="1">
      <c r="G4" s="577" t="s">
        <v>218</v>
      </c>
      <c r="H4" s="578"/>
      <c r="I4" s="579"/>
    </row>
    <row r="5" spans="1:10" ht="19.2">
      <c r="G5" s="580" t="s">
        <v>219</v>
      </c>
      <c r="H5" s="560"/>
      <c r="I5" s="581"/>
    </row>
    <row r="6" spans="1:10" ht="19.8" thickBot="1">
      <c r="A6" s="108"/>
      <c r="G6" s="582" t="s">
        <v>220</v>
      </c>
      <c r="H6" s="583"/>
      <c r="I6" s="584"/>
    </row>
    <row r="7" spans="1:10" ht="19.8" thickBot="1">
      <c r="A7" s="47" t="s">
        <v>177</v>
      </c>
    </row>
    <row r="8" spans="1:10" ht="57.75" customHeight="1" thickBot="1">
      <c r="A8" s="127" t="s">
        <v>107</v>
      </c>
      <c r="B8" s="128" t="s">
        <v>221</v>
      </c>
      <c r="C8" s="129"/>
      <c r="D8" s="130" t="s">
        <v>178</v>
      </c>
      <c r="E8" s="130" t="s">
        <v>222</v>
      </c>
      <c r="F8" s="130" t="s">
        <v>223</v>
      </c>
      <c r="G8" s="130" t="s">
        <v>224</v>
      </c>
      <c r="H8" s="130" t="s">
        <v>225</v>
      </c>
      <c r="I8" s="131" t="s">
        <v>179</v>
      </c>
    </row>
    <row r="9" spans="1:10" ht="31.5" customHeight="1">
      <c r="A9" s="566">
        <v>1</v>
      </c>
      <c r="B9" s="569" t="s">
        <v>228</v>
      </c>
      <c r="C9" s="132" t="s">
        <v>180</v>
      </c>
      <c r="D9" s="133">
        <v>400000</v>
      </c>
      <c r="E9" s="133">
        <v>100000</v>
      </c>
      <c r="F9" s="133">
        <v>100000</v>
      </c>
      <c r="G9" s="133">
        <v>100000</v>
      </c>
      <c r="H9" s="133">
        <v>100000</v>
      </c>
      <c r="I9" s="134">
        <f>SUM(D9:H9)</f>
        <v>800000</v>
      </c>
    </row>
    <row r="10" spans="1:10" ht="31.5" customHeight="1">
      <c r="A10" s="567"/>
      <c r="B10" s="570"/>
      <c r="C10" s="135" t="s">
        <v>181</v>
      </c>
      <c r="D10" s="136">
        <f>ROUNDDOWN(D9/2,0)</f>
        <v>200000</v>
      </c>
      <c r="E10" s="137">
        <f>ROUNDDOWN(E9/2,0)</f>
        <v>50000</v>
      </c>
      <c r="F10" s="137">
        <f>ROUNDDOWN(F9/2,0)</f>
        <v>50000</v>
      </c>
      <c r="G10" s="137">
        <f>ROUNDDOWN(G9/2,0)</f>
        <v>50000</v>
      </c>
      <c r="H10" s="137">
        <f>IF((INT(H9/2))&lt;450000,(INT(H9/2)),450000)</f>
        <v>50000</v>
      </c>
      <c r="I10" s="138">
        <f>SUM(D10:H10)</f>
        <v>400000</v>
      </c>
      <c r="J10" s="139"/>
    </row>
    <row r="11" spans="1:10" ht="40.5" customHeight="1" thickBot="1">
      <c r="A11" s="568"/>
      <c r="B11" s="571"/>
      <c r="C11" s="140" t="s">
        <v>182</v>
      </c>
      <c r="D11" s="141" t="s">
        <v>229</v>
      </c>
      <c r="E11" s="142" t="s">
        <v>230</v>
      </c>
      <c r="F11" s="142" t="s">
        <v>234</v>
      </c>
      <c r="G11" s="142" t="s">
        <v>231</v>
      </c>
      <c r="H11" s="143" t="s">
        <v>232</v>
      </c>
      <c r="I11" s="144"/>
    </row>
    <row r="12" spans="1:10" ht="31.5" customHeight="1">
      <c r="A12" s="566">
        <v>2</v>
      </c>
      <c r="B12" s="569"/>
      <c r="C12" s="132" t="s">
        <v>180</v>
      </c>
      <c r="D12" s="133"/>
      <c r="E12" s="133"/>
      <c r="F12" s="133"/>
      <c r="G12" s="133"/>
      <c r="H12" s="133"/>
      <c r="I12" s="134">
        <f>SUM(D12:H12)</f>
        <v>0</v>
      </c>
    </row>
    <row r="13" spans="1:10" ht="31.5" customHeight="1">
      <c r="A13" s="567"/>
      <c r="B13" s="570"/>
      <c r="C13" s="135" t="s">
        <v>181</v>
      </c>
      <c r="D13" s="136">
        <f>ROUNDDOWN(D12*2/3,0)</f>
        <v>0</v>
      </c>
      <c r="E13" s="137">
        <f>ROUNDDOWN(E12*2/3,0)</f>
        <v>0</v>
      </c>
      <c r="F13" s="137">
        <f t="shared" ref="F13:G13" si="0">ROUNDDOWN(F12*2/3,0)</f>
        <v>0</v>
      </c>
      <c r="G13" s="137">
        <f t="shared" si="0"/>
        <v>0</v>
      </c>
      <c r="H13" s="137">
        <f>IF((INT(H12*2/3))&lt;450000,(INT(H12*2/3)),450000)</f>
        <v>0</v>
      </c>
      <c r="I13" s="138">
        <f>SUM(D13:H13)</f>
        <v>0</v>
      </c>
      <c r="J13" s="139"/>
    </row>
    <row r="14" spans="1:10" ht="40.5" customHeight="1" thickBot="1">
      <c r="A14" s="568"/>
      <c r="B14" s="571"/>
      <c r="C14" s="140" t="s">
        <v>182</v>
      </c>
      <c r="D14" s="141"/>
      <c r="E14" s="141"/>
      <c r="F14" s="141"/>
      <c r="G14" s="141"/>
      <c r="H14" s="141"/>
      <c r="I14" s="144"/>
    </row>
    <row r="15" spans="1:10" ht="31.5" customHeight="1">
      <c r="A15" s="566">
        <v>3</v>
      </c>
      <c r="B15" s="569"/>
      <c r="C15" s="132" t="s">
        <v>180</v>
      </c>
      <c r="D15" s="133"/>
      <c r="E15" s="133"/>
      <c r="F15" s="133"/>
      <c r="G15" s="133"/>
      <c r="H15" s="133"/>
      <c r="I15" s="134">
        <f>SUM(D15:H15)</f>
        <v>0</v>
      </c>
    </row>
    <row r="16" spans="1:10" ht="31.5" customHeight="1">
      <c r="A16" s="567"/>
      <c r="B16" s="570"/>
      <c r="C16" s="135" t="s">
        <v>181</v>
      </c>
      <c r="D16" s="136">
        <f>ROUNDDOWN(D15*2/3,0)</f>
        <v>0</v>
      </c>
      <c r="E16" s="137">
        <f>ROUNDDOWN(E15*2/3,0)</f>
        <v>0</v>
      </c>
      <c r="F16" s="137">
        <f t="shared" ref="F16:G16" si="1">ROUNDDOWN(F15*2/3,0)</f>
        <v>0</v>
      </c>
      <c r="G16" s="137">
        <f t="shared" si="1"/>
        <v>0</v>
      </c>
      <c r="H16" s="137">
        <f>IF((INT(H15*2/3))&lt;450000,(INT(H15*2/3)),450000)</f>
        <v>0</v>
      </c>
      <c r="I16" s="138">
        <f>SUM(D16:H16)</f>
        <v>0</v>
      </c>
      <c r="J16" s="139"/>
    </row>
    <row r="17" spans="1:10" ht="40.5" customHeight="1" thickBot="1">
      <c r="A17" s="568"/>
      <c r="B17" s="571"/>
      <c r="C17" s="140" t="s">
        <v>182</v>
      </c>
      <c r="D17" s="141"/>
      <c r="E17" s="141"/>
      <c r="F17" s="141"/>
      <c r="G17" s="141"/>
      <c r="H17" s="141"/>
      <c r="I17" s="144"/>
    </row>
    <row r="18" spans="1:10" ht="31.5" customHeight="1">
      <c r="A18" s="566">
        <v>4</v>
      </c>
      <c r="B18" s="569"/>
      <c r="C18" s="132" t="s">
        <v>180</v>
      </c>
      <c r="D18" s="133"/>
      <c r="E18" s="133"/>
      <c r="F18" s="133"/>
      <c r="G18" s="133"/>
      <c r="H18" s="133"/>
      <c r="I18" s="134">
        <f>SUM(D18:H18)</f>
        <v>0</v>
      </c>
    </row>
    <row r="19" spans="1:10" ht="31.5" customHeight="1">
      <c r="A19" s="567"/>
      <c r="B19" s="570"/>
      <c r="C19" s="135" t="s">
        <v>181</v>
      </c>
      <c r="D19" s="136">
        <f>ROUNDDOWN(D18*2/3,0)</f>
        <v>0</v>
      </c>
      <c r="E19" s="137">
        <f>ROUNDDOWN(E18*2/3,0)</f>
        <v>0</v>
      </c>
      <c r="F19" s="137">
        <f t="shared" ref="F19:G19" si="2">ROUNDDOWN(F18*2/3,0)</f>
        <v>0</v>
      </c>
      <c r="G19" s="137">
        <f t="shared" si="2"/>
        <v>0</v>
      </c>
      <c r="H19" s="137">
        <f>IF((INT(H18*2/3))&lt;450000,(INT(H18*2/3)),450000)</f>
        <v>0</v>
      </c>
      <c r="I19" s="138">
        <f>SUM(D19:H19)</f>
        <v>0</v>
      </c>
      <c r="J19" s="139"/>
    </row>
    <row r="20" spans="1:10" ht="40.5" customHeight="1" thickBot="1">
      <c r="A20" s="568"/>
      <c r="B20" s="571"/>
      <c r="C20" s="140" t="s">
        <v>182</v>
      </c>
      <c r="D20" s="141"/>
      <c r="E20" s="141"/>
      <c r="F20" s="141"/>
      <c r="G20" s="141"/>
      <c r="H20" s="141"/>
      <c r="I20" s="144"/>
    </row>
    <row r="21" spans="1:10" ht="31.5" customHeight="1">
      <c r="A21" s="566">
        <v>5</v>
      </c>
      <c r="B21" s="569"/>
      <c r="C21" s="132" t="s">
        <v>180</v>
      </c>
      <c r="D21" s="133"/>
      <c r="E21" s="133"/>
      <c r="F21" s="133"/>
      <c r="G21" s="133"/>
      <c r="H21" s="133"/>
      <c r="I21" s="134">
        <f>SUM(D21:H21)</f>
        <v>0</v>
      </c>
    </row>
    <row r="22" spans="1:10" ht="31.5" customHeight="1">
      <c r="A22" s="567"/>
      <c r="B22" s="570"/>
      <c r="C22" s="135" t="s">
        <v>181</v>
      </c>
      <c r="D22" s="136">
        <f>ROUNDDOWN(D21*2/3,0)</f>
        <v>0</v>
      </c>
      <c r="E22" s="137">
        <f>ROUNDDOWN(E21*2/3,0)</f>
        <v>0</v>
      </c>
      <c r="F22" s="137">
        <f t="shared" ref="F22:G22" si="3">ROUNDDOWN(F21*2/3,0)</f>
        <v>0</v>
      </c>
      <c r="G22" s="137">
        <f t="shared" si="3"/>
        <v>0</v>
      </c>
      <c r="H22" s="137">
        <f>IF((INT(H21*2/3))&lt;450000,(INT(H21*2/3)),450000)</f>
        <v>0</v>
      </c>
      <c r="I22" s="138">
        <f>SUM(D22:H22)</f>
        <v>0</v>
      </c>
      <c r="J22" s="139"/>
    </row>
    <row r="23" spans="1:10" ht="40.5" customHeight="1" thickBot="1">
      <c r="A23" s="568"/>
      <c r="B23" s="571"/>
      <c r="C23" s="140" t="s">
        <v>182</v>
      </c>
      <c r="D23" s="141"/>
      <c r="E23" s="141"/>
      <c r="F23" s="141"/>
      <c r="G23" s="141"/>
      <c r="H23" s="141"/>
      <c r="I23" s="144"/>
    </row>
    <row r="24" spans="1:10" ht="31.5" customHeight="1">
      <c r="A24" s="566">
        <v>6</v>
      </c>
      <c r="B24" s="569"/>
      <c r="C24" s="132" t="s">
        <v>180</v>
      </c>
      <c r="D24" s="133"/>
      <c r="E24" s="133"/>
      <c r="F24" s="133"/>
      <c r="G24" s="133"/>
      <c r="H24" s="133"/>
      <c r="I24" s="134">
        <f>SUM(D24:H24)</f>
        <v>0</v>
      </c>
    </row>
    <row r="25" spans="1:10" ht="31.5" customHeight="1">
      <c r="A25" s="567"/>
      <c r="B25" s="570"/>
      <c r="C25" s="135" t="s">
        <v>181</v>
      </c>
      <c r="D25" s="136">
        <f>ROUNDDOWN(D24*2/3,0)</f>
        <v>0</v>
      </c>
      <c r="E25" s="137">
        <f>ROUNDDOWN(E24*2/3,0)</f>
        <v>0</v>
      </c>
      <c r="F25" s="137">
        <f t="shared" ref="F25:G25" si="4">ROUNDDOWN(F24*2/3,0)</f>
        <v>0</v>
      </c>
      <c r="G25" s="137">
        <f t="shared" si="4"/>
        <v>0</v>
      </c>
      <c r="H25" s="137">
        <f>IF((INT(H24*2/3))&lt;450000,(INT(H24*2/3)),450000)</f>
        <v>0</v>
      </c>
      <c r="I25" s="138">
        <f>SUM(D25:H25)</f>
        <v>0</v>
      </c>
      <c r="J25" s="139"/>
    </row>
    <row r="26" spans="1:10" ht="40.5" customHeight="1" thickBot="1">
      <c r="A26" s="568"/>
      <c r="B26" s="571"/>
      <c r="C26" s="140" t="s">
        <v>182</v>
      </c>
      <c r="D26" s="141"/>
      <c r="E26" s="141"/>
      <c r="F26" s="141"/>
      <c r="G26" s="141"/>
      <c r="H26" s="141"/>
      <c r="I26" s="144"/>
    </row>
    <row r="27" spans="1:10" ht="31.5" customHeight="1">
      <c r="A27" s="566">
        <v>7</v>
      </c>
      <c r="B27" s="569"/>
      <c r="C27" s="132" t="s">
        <v>180</v>
      </c>
      <c r="D27" s="133"/>
      <c r="E27" s="133"/>
      <c r="F27" s="133"/>
      <c r="G27" s="133"/>
      <c r="H27" s="133"/>
      <c r="I27" s="134">
        <f>SUM(D27:H27)</f>
        <v>0</v>
      </c>
    </row>
    <row r="28" spans="1:10" ht="31.5" customHeight="1">
      <c r="A28" s="567"/>
      <c r="B28" s="570"/>
      <c r="C28" s="135" t="s">
        <v>181</v>
      </c>
      <c r="D28" s="136">
        <f>ROUNDDOWN(D27*2/3,0)</f>
        <v>0</v>
      </c>
      <c r="E28" s="137">
        <f>ROUNDDOWN(E27*2/3,0)</f>
        <v>0</v>
      </c>
      <c r="F28" s="137">
        <f t="shared" ref="F28:G28" si="5">ROUNDDOWN(F27*2/3,0)</f>
        <v>0</v>
      </c>
      <c r="G28" s="137">
        <f t="shared" si="5"/>
        <v>0</v>
      </c>
      <c r="H28" s="137">
        <f>IF((INT(H27*2/3))&lt;450000,(INT(H27*2/3)),450000)</f>
        <v>0</v>
      </c>
      <c r="I28" s="138">
        <f>SUM(D28:H28)</f>
        <v>0</v>
      </c>
      <c r="J28" s="139"/>
    </row>
    <row r="29" spans="1:10" ht="40.5" customHeight="1" thickBot="1">
      <c r="A29" s="568"/>
      <c r="B29" s="571"/>
      <c r="C29" s="140" t="s">
        <v>182</v>
      </c>
      <c r="D29" s="141"/>
      <c r="E29" s="141"/>
      <c r="F29" s="141"/>
      <c r="G29" s="141"/>
      <c r="H29" s="141"/>
      <c r="I29" s="144"/>
    </row>
    <row r="30" spans="1:10" ht="31.5" customHeight="1">
      <c r="A30" s="566">
        <v>8</v>
      </c>
      <c r="B30" s="569"/>
      <c r="C30" s="132" t="s">
        <v>180</v>
      </c>
      <c r="D30" s="133"/>
      <c r="E30" s="133"/>
      <c r="F30" s="133"/>
      <c r="G30" s="133"/>
      <c r="H30" s="133"/>
      <c r="I30" s="134">
        <f>SUM(D30:H30)</f>
        <v>0</v>
      </c>
    </row>
    <row r="31" spans="1:10" ht="31.5" customHeight="1">
      <c r="A31" s="567"/>
      <c r="B31" s="570"/>
      <c r="C31" s="135" t="s">
        <v>181</v>
      </c>
      <c r="D31" s="136">
        <f>ROUNDDOWN(D30*2/3,0)</f>
        <v>0</v>
      </c>
      <c r="E31" s="137">
        <f>ROUNDDOWN(E30*2/3,0)</f>
        <v>0</v>
      </c>
      <c r="F31" s="137">
        <f t="shared" ref="F31:G31" si="6">ROUNDDOWN(F30*2/3,0)</f>
        <v>0</v>
      </c>
      <c r="G31" s="137">
        <f t="shared" si="6"/>
        <v>0</v>
      </c>
      <c r="H31" s="137">
        <f>IF((INT(H30*2/3))&lt;450000,(INT(H30*2/3)),450000)</f>
        <v>0</v>
      </c>
      <c r="I31" s="138">
        <f>SUM(D31:H31)</f>
        <v>0</v>
      </c>
      <c r="J31" s="139"/>
    </row>
    <row r="32" spans="1:10" ht="40.5" customHeight="1" thickBot="1">
      <c r="A32" s="568"/>
      <c r="B32" s="571"/>
      <c r="C32" s="140" t="s">
        <v>182</v>
      </c>
      <c r="D32" s="141"/>
      <c r="E32" s="141"/>
      <c r="F32" s="141"/>
      <c r="G32" s="141"/>
      <c r="H32" s="141"/>
      <c r="I32" s="144"/>
    </row>
    <row r="33" spans="1:10" ht="31.5" hidden="1" customHeight="1">
      <c r="A33" s="566">
        <v>9</v>
      </c>
      <c r="B33" s="569"/>
      <c r="C33" s="132" t="s">
        <v>180</v>
      </c>
      <c r="D33" s="133"/>
      <c r="E33" s="133"/>
      <c r="F33" s="133"/>
      <c r="G33" s="133"/>
      <c r="H33" s="133"/>
      <c r="I33" s="134">
        <f>SUM(D33:H33)</f>
        <v>0</v>
      </c>
    </row>
    <row r="34" spans="1:10" ht="31.5" hidden="1" customHeight="1">
      <c r="A34" s="567"/>
      <c r="B34" s="570"/>
      <c r="C34" s="135" t="s">
        <v>183</v>
      </c>
      <c r="D34" s="136">
        <f>ROUNDDOWN(D33*2/3,0)</f>
        <v>0</v>
      </c>
      <c r="E34" s="137">
        <f>ROUNDDOWN(E33*2/3,0)</f>
        <v>0</v>
      </c>
      <c r="F34" s="137">
        <f t="shared" ref="F34:G34" si="7">ROUNDDOWN(F33*2/3,0)</f>
        <v>0</v>
      </c>
      <c r="G34" s="137">
        <f t="shared" si="7"/>
        <v>0</v>
      </c>
      <c r="H34" s="137">
        <f>IF((INT(H33*2/3))&lt;450000,(INT(H33*2/3)),450000)</f>
        <v>0</v>
      </c>
      <c r="I34" s="138">
        <f>SUM(D34:H34)</f>
        <v>0</v>
      </c>
      <c r="J34" s="139"/>
    </row>
    <row r="35" spans="1:10" ht="40.5" hidden="1" customHeight="1" thickBot="1">
      <c r="A35" s="568"/>
      <c r="B35" s="571"/>
      <c r="C35" s="140" t="s">
        <v>182</v>
      </c>
      <c r="D35" s="141"/>
      <c r="E35" s="141"/>
      <c r="F35" s="141"/>
      <c r="G35" s="141"/>
      <c r="H35" s="141"/>
      <c r="I35" s="144"/>
    </row>
    <row r="36" spans="1:10" ht="31.5" hidden="1" customHeight="1">
      <c r="A36" s="566">
        <v>10</v>
      </c>
      <c r="B36" s="569"/>
      <c r="C36" s="132" t="s">
        <v>180</v>
      </c>
      <c r="D36" s="133"/>
      <c r="E36" s="133"/>
      <c r="F36" s="133"/>
      <c r="G36" s="133"/>
      <c r="H36" s="133"/>
      <c r="I36" s="134">
        <f>SUM(D36:H36)</f>
        <v>0</v>
      </c>
    </row>
    <row r="37" spans="1:10" ht="31.5" hidden="1" customHeight="1">
      <c r="A37" s="567"/>
      <c r="B37" s="570"/>
      <c r="C37" s="135" t="s">
        <v>183</v>
      </c>
      <c r="D37" s="136">
        <f>ROUNDDOWN(D36*2/3,0)</f>
        <v>0</v>
      </c>
      <c r="E37" s="137">
        <f>ROUNDDOWN(E36*2/3,0)</f>
        <v>0</v>
      </c>
      <c r="F37" s="137">
        <f t="shared" ref="F37:G37" si="8">ROUNDDOWN(F36*2/3,0)</f>
        <v>0</v>
      </c>
      <c r="G37" s="137">
        <f t="shared" si="8"/>
        <v>0</v>
      </c>
      <c r="H37" s="137">
        <f>IF((INT(H36*2/3))&lt;450000,(INT(H36*2/3)),450000)</f>
        <v>0</v>
      </c>
      <c r="I37" s="145">
        <f>SUM(D37:H37)</f>
        <v>0</v>
      </c>
    </row>
    <row r="38" spans="1:10" ht="40.5" hidden="1" customHeight="1" thickBot="1">
      <c r="A38" s="568"/>
      <c r="B38" s="571"/>
      <c r="C38" s="140" t="s">
        <v>182</v>
      </c>
      <c r="D38" s="141"/>
      <c r="E38" s="141"/>
      <c r="F38" s="141"/>
      <c r="G38" s="141"/>
      <c r="H38" s="141"/>
      <c r="I38" s="144"/>
    </row>
    <row r="39" spans="1:10" ht="31.5" hidden="1" customHeight="1">
      <c r="A39" s="566">
        <v>11</v>
      </c>
      <c r="B39" s="569"/>
      <c r="C39" s="132" t="s">
        <v>180</v>
      </c>
      <c r="D39" s="133"/>
      <c r="E39" s="133"/>
      <c r="F39" s="133"/>
      <c r="G39" s="133"/>
      <c r="H39" s="133"/>
      <c r="I39" s="134">
        <f>SUM(D39:H39)</f>
        <v>0</v>
      </c>
    </row>
    <row r="40" spans="1:10" ht="31.5" hidden="1" customHeight="1">
      <c r="A40" s="567"/>
      <c r="B40" s="570"/>
      <c r="C40" s="135" t="s">
        <v>183</v>
      </c>
      <c r="D40" s="136">
        <f>ROUNDDOWN(D39*2/3,0)</f>
        <v>0</v>
      </c>
      <c r="E40" s="137">
        <f>ROUNDDOWN(E39*2/3,0)</f>
        <v>0</v>
      </c>
      <c r="F40" s="137">
        <f t="shared" ref="F40:G40" si="9">ROUNDDOWN(F39*2/3,0)</f>
        <v>0</v>
      </c>
      <c r="G40" s="137">
        <f t="shared" si="9"/>
        <v>0</v>
      </c>
      <c r="H40" s="137">
        <f>IF((INT(H39*2/3))&lt;450000,(INT(H39*2/3)),450000)</f>
        <v>0</v>
      </c>
      <c r="I40" s="145">
        <f>SUM(D40:H40)</f>
        <v>0</v>
      </c>
    </row>
    <row r="41" spans="1:10" ht="40.5" hidden="1" customHeight="1" thickBot="1">
      <c r="A41" s="568"/>
      <c r="B41" s="571"/>
      <c r="C41" s="140" t="s">
        <v>182</v>
      </c>
      <c r="D41" s="141"/>
      <c r="E41" s="141"/>
      <c r="F41" s="141"/>
      <c r="G41" s="141"/>
      <c r="H41" s="141"/>
      <c r="I41" s="144"/>
    </row>
    <row r="42" spans="1:10" ht="31.5" hidden="1" customHeight="1">
      <c r="A42" s="566">
        <v>12</v>
      </c>
      <c r="B42" s="569"/>
      <c r="C42" s="132" t="s">
        <v>180</v>
      </c>
      <c r="D42" s="133"/>
      <c r="E42" s="133"/>
      <c r="F42" s="133"/>
      <c r="G42" s="133"/>
      <c r="H42" s="133"/>
      <c r="I42" s="134">
        <f>SUM(D42:H42)</f>
        <v>0</v>
      </c>
    </row>
    <row r="43" spans="1:10" ht="31.5" hidden="1" customHeight="1">
      <c r="A43" s="567"/>
      <c r="B43" s="570"/>
      <c r="C43" s="135" t="s">
        <v>183</v>
      </c>
      <c r="D43" s="136">
        <f>ROUNDDOWN(D42*2/3,0)</f>
        <v>0</v>
      </c>
      <c r="E43" s="137">
        <f>ROUNDDOWN(E42*2/3,0)</f>
        <v>0</v>
      </c>
      <c r="F43" s="137">
        <f t="shared" ref="F43:G43" si="10">ROUNDDOWN(F42*2/3,0)</f>
        <v>0</v>
      </c>
      <c r="G43" s="137">
        <f t="shared" si="10"/>
        <v>0</v>
      </c>
      <c r="H43" s="137">
        <f>IF((INT(H42*2/3))&lt;450000,(INT(H42*2/3)),450000)</f>
        <v>0</v>
      </c>
      <c r="I43" s="137">
        <f>SUM(D43:H43)</f>
        <v>0</v>
      </c>
    </row>
    <row r="44" spans="1:10" ht="40.5" hidden="1" customHeight="1" thickBot="1">
      <c r="A44" s="568"/>
      <c r="B44" s="571"/>
      <c r="C44" s="140" t="s">
        <v>182</v>
      </c>
      <c r="D44" s="141"/>
      <c r="E44" s="141"/>
      <c r="F44" s="141"/>
      <c r="G44" s="141"/>
      <c r="H44" s="141"/>
      <c r="I44" s="144"/>
    </row>
    <row r="45" spans="1:10" ht="31.5" hidden="1" customHeight="1">
      <c r="A45" s="566">
        <v>13</v>
      </c>
      <c r="B45" s="569"/>
      <c r="C45" s="132" t="s">
        <v>180</v>
      </c>
      <c r="D45" s="133"/>
      <c r="E45" s="133"/>
      <c r="F45" s="133"/>
      <c r="G45" s="133"/>
      <c r="H45" s="133"/>
      <c r="I45" s="134">
        <f>SUM(D45:H45)</f>
        <v>0</v>
      </c>
    </row>
    <row r="46" spans="1:10" ht="31.5" hidden="1" customHeight="1">
      <c r="A46" s="567"/>
      <c r="B46" s="570"/>
      <c r="C46" s="135" t="s">
        <v>183</v>
      </c>
      <c r="D46" s="136">
        <f>ROUNDDOWN(D45*2/3,0)</f>
        <v>0</v>
      </c>
      <c r="E46" s="137">
        <f>ROUNDDOWN(E45*2/3,0)</f>
        <v>0</v>
      </c>
      <c r="F46" s="137">
        <f t="shared" ref="F46:G46" si="11">ROUNDDOWN(F45*2/3,0)</f>
        <v>0</v>
      </c>
      <c r="G46" s="137">
        <f t="shared" si="11"/>
        <v>0</v>
      </c>
      <c r="H46" s="137">
        <f>IF((INT(H45*2/3))&lt;450000,(INT(H45*2/3)),450000)</f>
        <v>0</v>
      </c>
      <c r="I46" s="145">
        <f>SUM(D46:H46)</f>
        <v>0</v>
      </c>
    </row>
    <row r="47" spans="1:10" ht="40.5" hidden="1" customHeight="1" thickBot="1">
      <c r="A47" s="568"/>
      <c r="B47" s="571"/>
      <c r="C47" s="140" t="s">
        <v>182</v>
      </c>
      <c r="D47" s="141"/>
      <c r="E47" s="141"/>
      <c r="F47" s="141"/>
      <c r="G47" s="141"/>
      <c r="H47" s="141"/>
      <c r="I47" s="144"/>
    </row>
    <row r="48" spans="1:10" ht="31.5" hidden="1" customHeight="1">
      <c r="A48" s="566">
        <v>14</v>
      </c>
      <c r="B48" s="569"/>
      <c r="C48" s="132" t="s">
        <v>180</v>
      </c>
      <c r="D48" s="133"/>
      <c r="E48" s="133"/>
      <c r="F48" s="133"/>
      <c r="G48" s="133"/>
      <c r="H48" s="133"/>
      <c r="I48" s="134">
        <f>SUM(D48:H48)</f>
        <v>0</v>
      </c>
    </row>
    <row r="49" spans="1:10" ht="31.5" hidden="1" customHeight="1">
      <c r="A49" s="567"/>
      <c r="B49" s="570"/>
      <c r="C49" s="135" t="s">
        <v>183</v>
      </c>
      <c r="D49" s="136">
        <f>ROUNDDOWN(D48*2/3,0)</f>
        <v>0</v>
      </c>
      <c r="E49" s="137">
        <f>ROUNDDOWN(E48*2/3,0)</f>
        <v>0</v>
      </c>
      <c r="F49" s="137">
        <f t="shared" ref="F49:G49" si="12">ROUNDDOWN(F48*2/3,0)</f>
        <v>0</v>
      </c>
      <c r="G49" s="137">
        <f t="shared" si="12"/>
        <v>0</v>
      </c>
      <c r="H49" s="137">
        <f>IF((INT(H48*2/3))&lt;450000,(INT(H48*2/3)),450000)</f>
        <v>0</v>
      </c>
      <c r="I49" s="137">
        <f>SUM(D49:H49)</f>
        <v>0</v>
      </c>
    </row>
    <row r="50" spans="1:10" ht="40.5" hidden="1" customHeight="1" thickBot="1">
      <c r="A50" s="568"/>
      <c r="B50" s="571"/>
      <c r="C50" s="140" t="s">
        <v>182</v>
      </c>
      <c r="D50" s="141"/>
      <c r="E50" s="146"/>
      <c r="F50" s="146"/>
      <c r="G50" s="146"/>
      <c r="H50" s="146"/>
      <c r="I50" s="144"/>
    </row>
    <row r="51" spans="1:10" ht="31.5" hidden="1" customHeight="1">
      <c r="A51" s="566">
        <v>15</v>
      </c>
      <c r="B51" s="569"/>
      <c r="C51" s="132" t="s">
        <v>180</v>
      </c>
      <c r="D51" s="133"/>
      <c r="E51" s="133"/>
      <c r="F51" s="133"/>
      <c r="G51" s="133"/>
      <c r="H51" s="133"/>
      <c r="I51" s="134">
        <f>SUM(D51:H51)</f>
        <v>0</v>
      </c>
    </row>
    <row r="52" spans="1:10" ht="31.5" hidden="1" customHeight="1">
      <c r="A52" s="567"/>
      <c r="B52" s="570"/>
      <c r="C52" s="135" t="s">
        <v>183</v>
      </c>
      <c r="D52" s="136">
        <f>ROUNDDOWN(D51*2/3,0)</f>
        <v>0</v>
      </c>
      <c r="E52" s="137">
        <f>ROUNDDOWN(E51*2/3,0)</f>
        <v>0</v>
      </c>
      <c r="F52" s="137">
        <f t="shared" ref="F52:G52" si="13">ROUNDDOWN(F51*2/3,0)</f>
        <v>0</v>
      </c>
      <c r="G52" s="137">
        <f t="shared" si="13"/>
        <v>0</v>
      </c>
      <c r="H52" s="137">
        <f>IF((INT(H51*2/3))&lt;450000,(INT(H51*2/3)),450000)</f>
        <v>0</v>
      </c>
      <c r="I52" s="138">
        <f>SUM(D52:H52)</f>
        <v>0</v>
      </c>
      <c r="J52" s="139"/>
    </row>
    <row r="53" spans="1:10" ht="40.5" hidden="1" customHeight="1" thickBot="1">
      <c r="A53" s="568"/>
      <c r="B53" s="571"/>
      <c r="C53" s="140" t="s">
        <v>182</v>
      </c>
      <c r="D53" s="141"/>
      <c r="E53" s="141"/>
      <c r="F53" s="141"/>
      <c r="G53" s="141"/>
      <c r="H53" s="141"/>
      <c r="I53" s="144"/>
    </row>
    <row r="54" spans="1:10" ht="35.25" customHeight="1" thickBot="1">
      <c r="A54" s="11"/>
      <c r="B54" s="147"/>
      <c r="C54" s="148"/>
      <c r="D54" s="149"/>
      <c r="E54" s="149"/>
      <c r="F54" s="149"/>
      <c r="G54" s="149"/>
      <c r="H54" s="149"/>
      <c r="I54" s="149"/>
    </row>
    <row r="55" spans="1:10" ht="54.6" customHeight="1">
      <c r="B55" s="561" t="s">
        <v>184</v>
      </c>
      <c r="C55" s="150"/>
      <c r="D55" s="151" t="s">
        <v>226</v>
      </c>
      <c r="E55" s="151" t="s">
        <v>222</v>
      </c>
      <c r="F55" s="151" t="s">
        <v>223</v>
      </c>
      <c r="G55" s="151" t="s">
        <v>224</v>
      </c>
      <c r="H55" s="152" t="s">
        <v>227</v>
      </c>
      <c r="I55" s="153"/>
    </row>
    <row r="56" spans="1:10" ht="41.25" customHeight="1">
      <c r="B56" s="562"/>
      <c r="C56" s="154" t="s">
        <v>185</v>
      </c>
      <c r="D56" s="155">
        <f>SUM(D9,D12,D15,D18,D21,D24,D27,D30,D33,D36,D39,D42,D45,D48,D51)</f>
        <v>400000</v>
      </c>
      <c r="E56" s="155">
        <f>SUM(E9,E12,E15,E18,E21,E24,E27,E30,E33,E36,E39,E42,E45,E48,E51)</f>
        <v>100000</v>
      </c>
      <c r="F56" s="155">
        <f>SUM(F9,F12,F15,F18,F21,F24,F27,F30,F33,F36,F39,F42,F45,F48,F51)</f>
        <v>100000</v>
      </c>
      <c r="G56" s="155">
        <f>SUM(G9,G12,G15,G18,G21,G24,G27,G30,G33,G36,G39,G42,G45,G48,G51)</f>
        <v>100000</v>
      </c>
      <c r="H56" s="156">
        <f>SUM(H9,H12,H15,H18,H21,H24,H27,H30,H33,H36,H39,H42,H45,H48,H51)</f>
        <v>100000</v>
      </c>
      <c r="I56" s="153"/>
    </row>
    <row r="57" spans="1:10" ht="41.25" customHeight="1" thickBot="1">
      <c r="B57" s="563"/>
      <c r="C57" s="157" t="s">
        <v>181</v>
      </c>
      <c r="D57" s="158">
        <f>IF((INT(D56/2))&lt;2000000,(INT(D56/2)),2000000)</f>
        <v>200000</v>
      </c>
      <c r="E57" s="158">
        <f>ROUNDDOWN(E56/2,0)</f>
        <v>50000</v>
      </c>
      <c r="F57" s="158">
        <f>ROUNDDOWN(F56/2,0)</f>
        <v>50000</v>
      </c>
      <c r="G57" s="158">
        <f>ROUNDDOWN(G56/2,0)</f>
        <v>50000</v>
      </c>
      <c r="H57" s="159">
        <f>SUM(H10,H13,H16,H19,H22,H25,H28,H31,H34,H37,H40,H43,H46,H49,H52)</f>
        <v>50000</v>
      </c>
      <c r="I57" s="153"/>
    </row>
    <row r="58" spans="1:10">
      <c r="B58" s="160"/>
      <c r="C58" s="160"/>
      <c r="D58" s="153"/>
      <c r="E58" s="153"/>
      <c r="F58" s="153"/>
      <c r="G58" s="153"/>
      <c r="H58" s="153"/>
      <c r="I58" s="153"/>
    </row>
    <row r="59" spans="1:10">
      <c r="B59" s="160"/>
      <c r="C59" s="160"/>
      <c r="D59" s="153"/>
      <c r="E59" s="153"/>
      <c r="F59" s="153"/>
      <c r="G59" s="153"/>
      <c r="H59" s="153"/>
      <c r="I59" s="153"/>
    </row>
    <row r="60" spans="1:10" ht="13.8" thickBot="1">
      <c r="B60" s="160"/>
      <c r="C60" s="160"/>
      <c r="D60" s="161"/>
      <c r="E60" s="161"/>
      <c r="F60" s="161"/>
      <c r="G60" s="161"/>
      <c r="H60" s="161"/>
      <c r="I60" s="161"/>
    </row>
    <row r="61" spans="1:10" ht="28.5" customHeight="1" thickBot="1">
      <c r="B61" s="564"/>
      <c r="C61" s="564"/>
      <c r="D61" s="161"/>
      <c r="E61" s="161"/>
      <c r="F61" s="565" t="s">
        <v>186</v>
      </c>
      <c r="G61" s="565"/>
      <c r="H61" s="565"/>
      <c r="I61" s="162">
        <f>SUM(D56:H56)</f>
        <v>800000</v>
      </c>
    </row>
    <row r="62" spans="1:10" ht="28.5" customHeight="1" thickBot="1">
      <c r="B62" s="564"/>
      <c r="C62" s="564"/>
      <c r="D62" s="161"/>
      <c r="E62" s="161"/>
      <c r="F62" s="565" t="s">
        <v>233</v>
      </c>
      <c r="G62" s="565"/>
      <c r="H62" s="565"/>
      <c r="I62" s="162">
        <f>IF((INT(D57+E57+F57+G57+H57))&lt;4500000,(INT(D57+E57+F57+G57+H57)),4500000)</f>
        <v>400000</v>
      </c>
    </row>
    <row r="63" spans="1:10" ht="19.2">
      <c r="B63" s="560"/>
      <c r="C63" s="560"/>
      <c r="D63" s="11"/>
      <c r="E63" s="11"/>
      <c r="F63" s="11"/>
      <c r="G63" s="11"/>
      <c r="H63" s="11"/>
      <c r="I63" s="11"/>
    </row>
    <row r="64" spans="1:10" ht="19.2">
      <c r="B64" s="560"/>
      <c r="C64" s="560"/>
    </row>
  </sheetData>
  <sheetProtection sheet="1" formatColumns="0" formatRows="0" insertColumns="0" insertRows="0" deleteColumns="0" deleteRows="0"/>
  <mergeCells count="42">
    <mergeCell ref="A9:A11"/>
    <mergeCell ref="B9:B11"/>
    <mergeCell ref="A2:I2"/>
    <mergeCell ref="G3:I3"/>
    <mergeCell ref="G4:I4"/>
    <mergeCell ref="G5:I5"/>
    <mergeCell ref="G6:I6"/>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42:A44"/>
    <mergeCell ref="B42:B44"/>
    <mergeCell ref="A45:A47"/>
    <mergeCell ref="B45:B47"/>
    <mergeCell ref="A48:A50"/>
    <mergeCell ref="B48:B50"/>
    <mergeCell ref="A51:A53"/>
    <mergeCell ref="B51:B53"/>
    <mergeCell ref="B55:B57"/>
    <mergeCell ref="F61:H61"/>
    <mergeCell ref="B62:C62"/>
    <mergeCell ref="F62:H62"/>
    <mergeCell ref="B63:C63"/>
    <mergeCell ref="B64:C64"/>
    <mergeCell ref="B61:C61"/>
  </mergeCells>
  <phoneticPr fontId="2"/>
  <pageMargins left="0.9055118110236221" right="0.31496062992125984" top="0.74803149606299213" bottom="0.74803149606299213" header="0.31496062992125984" footer="0.31496062992125984"/>
  <pageSetup paperSize="9" scale="49" fitToHeight="0"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71538-5A2B-4031-8186-313FB7B5962E}">
  <sheetPr codeName="Sheet8">
    <tabColor rgb="FFFF0000"/>
  </sheetPr>
  <dimension ref="A1"/>
  <sheetViews>
    <sheetView zoomScaleNormal="100" workbookViewId="0">
      <selection activeCell="A32" sqref="A32"/>
    </sheetView>
  </sheetViews>
  <sheetFormatPr defaultRowHeight="13.2"/>
  <sheetData/>
  <phoneticPr fontId="2"/>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dimension ref="A1:AD110"/>
  <sheetViews>
    <sheetView view="pageBreakPreview" zoomScale="107" zoomScaleNormal="85" zoomScaleSheetLayoutView="107" workbookViewId="0">
      <selection activeCell="U6" sqref="U6:AB6"/>
    </sheetView>
  </sheetViews>
  <sheetFormatPr defaultRowHeight="13.2"/>
  <cols>
    <col min="1" max="11" width="3" style="14" customWidth="1"/>
    <col min="12" max="16" width="3.44140625" style="14" customWidth="1"/>
    <col min="17" max="28" width="3" style="14" customWidth="1"/>
    <col min="29" max="30" width="3" customWidth="1"/>
  </cols>
  <sheetData>
    <row r="1" spans="1:29">
      <c r="A1" s="13" t="s">
        <v>0</v>
      </c>
      <c r="B1" s="13"/>
      <c r="C1" s="13"/>
      <c r="D1" s="13"/>
      <c r="E1" s="13"/>
      <c r="F1" s="13"/>
      <c r="G1" s="13"/>
      <c r="H1" s="13"/>
      <c r="I1" s="13"/>
      <c r="J1" s="13"/>
      <c r="K1" s="13"/>
      <c r="L1" s="13"/>
      <c r="M1" s="13"/>
    </row>
    <row r="5" spans="1:29" s="1" customFormat="1">
      <c r="A5" s="2"/>
      <c r="B5" s="2"/>
      <c r="C5" s="2"/>
      <c r="D5" s="2"/>
      <c r="E5" s="2"/>
      <c r="F5" s="2"/>
      <c r="G5" s="2"/>
      <c r="H5" s="2"/>
      <c r="I5" s="2"/>
      <c r="J5" s="2"/>
      <c r="K5" s="2"/>
      <c r="L5" s="2"/>
      <c r="M5" s="2"/>
      <c r="N5" s="2"/>
      <c r="O5" s="2"/>
      <c r="P5" s="2"/>
      <c r="Q5" s="2"/>
      <c r="R5" s="2"/>
      <c r="S5" s="2"/>
      <c r="T5" s="2"/>
      <c r="U5" s="2"/>
      <c r="V5" s="2"/>
      <c r="W5" s="2"/>
      <c r="X5" s="2"/>
      <c r="Y5" s="2"/>
      <c r="Z5" s="2"/>
      <c r="AA5" s="2"/>
      <c r="AB5" s="2"/>
    </row>
    <row r="6" spans="1:29" s="1" customFormat="1" ht="13.5" customHeight="1">
      <c r="A6" s="2"/>
      <c r="B6" s="2"/>
      <c r="C6" s="2"/>
      <c r="D6" s="2"/>
      <c r="E6" s="2"/>
      <c r="F6" s="2"/>
      <c r="G6" s="2"/>
      <c r="H6" s="2"/>
      <c r="I6" s="2"/>
      <c r="J6" s="2"/>
      <c r="K6" s="2"/>
      <c r="L6" s="2"/>
      <c r="M6" s="2"/>
      <c r="N6" s="2"/>
      <c r="O6" s="2"/>
      <c r="P6" s="2"/>
      <c r="Q6" s="2"/>
      <c r="R6" s="2"/>
      <c r="S6" s="2"/>
      <c r="T6" s="2"/>
      <c r="U6" s="423" t="s">
        <v>64</v>
      </c>
      <c r="V6" s="423"/>
      <c r="W6" s="423"/>
      <c r="X6" s="423"/>
      <c r="Y6" s="423"/>
      <c r="Z6" s="423"/>
      <c r="AA6" s="423"/>
      <c r="AB6" s="423"/>
    </row>
    <row r="7" spans="1:29" s="1" customFormat="1">
      <c r="A7" s="2"/>
      <c r="B7" s="2"/>
      <c r="C7" s="2"/>
      <c r="D7" s="2"/>
      <c r="E7" s="2"/>
      <c r="F7" s="2"/>
      <c r="G7" s="2"/>
      <c r="H7" s="2"/>
      <c r="I7" s="2"/>
      <c r="J7" s="2"/>
      <c r="K7" s="2"/>
      <c r="L7" s="2"/>
      <c r="M7" s="2"/>
      <c r="N7" s="2"/>
      <c r="O7" s="2"/>
      <c r="P7" s="2"/>
      <c r="Q7" s="2"/>
      <c r="R7" s="2"/>
      <c r="S7" s="2"/>
      <c r="T7" s="2"/>
      <c r="U7" s="2"/>
      <c r="V7" s="2"/>
      <c r="W7" s="2"/>
      <c r="X7" s="2"/>
      <c r="Y7" s="2"/>
      <c r="Z7" s="2"/>
      <c r="AA7" s="2"/>
      <c r="AB7" s="2"/>
    </row>
    <row r="8" spans="1:29" s="1" customFormat="1">
      <c r="A8" s="2"/>
      <c r="B8" s="2" t="s">
        <v>3</v>
      </c>
      <c r="C8" s="2"/>
      <c r="D8" s="2"/>
      <c r="E8" s="2"/>
      <c r="F8" s="2"/>
      <c r="G8" s="2"/>
      <c r="H8" s="2"/>
      <c r="I8" s="2"/>
      <c r="J8" s="2"/>
      <c r="K8" s="2"/>
      <c r="L8" s="2"/>
      <c r="M8" s="2"/>
      <c r="N8" s="2"/>
      <c r="O8" s="2"/>
      <c r="P8" s="2"/>
      <c r="Q8" s="2"/>
      <c r="R8" s="2"/>
      <c r="S8" s="2"/>
      <c r="T8" s="2"/>
      <c r="U8" s="2"/>
      <c r="V8" s="2"/>
      <c r="W8" s="2"/>
      <c r="X8" s="2"/>
      <c r="Y8" s="2"/>
      <c r="Z8" s="2"/>
      <c r="AA8" s="2"/>
      <c r="AB8" s="2"/>
    </row>
    <row r="9" spans="1:29" s="1" customFormat="1">
      <c r="A9" s="2"/>
      <c r="B9" s="2"/>
      <c r="C9" s="2"/>
      <c r="D9" s="2"/>
      <c r="E9" s="2"/>
      <c r="F9" s="2"/>
      <c r="G9" s="2"/>
      <c r="H9" s="2"/>
      <c r="I9" s="2"/>
      <c r="J9" s="2"/>
      <c r="K9" s="2"/>
      <c r="L9" s="2"/>
      <c r="M9" s="2"/>
      <c r="N9" s="2"/>
      <c r="O9" s="2"/>
      <c r="P9" s="2"/>
      <c r="Q9" s="2"/>
      <c r="R9" s="2"/>
      <c r="S9" s="2"/>
      <c r="T9" s="2"/>
      <c r="U9" s="2"/>
      <c r="V9" s="2"/>
      <c r="W9" s="2"/>
      <c r="X9" s="2"/>
      <c r="Y9" s="2"/>
      <c r="Z9" s="2"/>
      <c r="AA9" s="2"/>
      <c r="AB9" s="2"/>
    </row>
    <row r="10" spans="1:29" s="1" customForma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row>
    <row r="11" spans="1:29" s="1" customFormat="1" ht="35.4" customHeight="1">
      <c r="A11" s="2"/>
      <c r="B11" s="2"/>
      <c r="C11" s="2"/>
      <c r="D11" s="2"/>
      <c r="E11" s="2"/>
      <c r="F11" s="2"/>
      <c r="G11" s="2"/>
      <c r="H11" s="2"/>
      <c r="I11" s="2"/>
      <c r="J11" s="2"/>
      <c r="K11" s="2"/>
      <c r="L11" s="466" t="s">
        <v>4</v>
      </c>
      <c r="M11" s="466"/>
      <c r="N11" s="466"/>
      <c r="O11" s="466"/>
      <c r="P11" s="466"/>
      <c r="Q11" s="15"/>
      <c r="R11" s="467">
        <f>+'①公社1号様式、別紙1、別紙2'!R9</f>
        <v>0</v>
      </c>
      <c r="S11" s="467"/>
      <c r="T11" s="467"/>
      <c r="U11" s="467"/>
      <c r="V11" s="467"/>
      <c r="W11" s="467"/>
      <c r="X11" s="467"/>
      <c r="Y11" s="467"/>
      <c r="Z11" s="467"/>
      <c r="AA11" s="467"/>
      <c r="AB11" s="467"/>
      <c r="AC11" s="6"/>
    </row>
    <row r="12" spans="1:29" s="1" customFormat="1" ht="35.4" customHeight="1">
      <c r="A12" s="2"/>
      <c r="B12" s="2"/>
      <c r="C12" s="2"/>
      <c r="D12" s="2"/>
      <c r="E12" s="2"/>
      <c r="F12" s="2"/>
      <c r="G12" s="2"/>
      <c r="H12" s="2"/>
      <c r="I12" s="2"/>
      <c r="J12" s="2"/>
      <c r="K12" s="2"/>
      <c r="L12" s="466" t="s">
        <v>5</v>
      </c>
      <c r="M12" s="466"/>
      <c r="N12" s="466"/>
      <c r="O12" s="466"/>
      <c r="P12" s="466"/>
      <c r="Q12" s="15"/>
      <c r="R12" s="467">
        <f>+'①公社1号様式、別紙1、別紙2'!R10</f>
        <v>0</v>
      </c>
      <c r="S12" s="467"/>
      <c r="T12" s="467"/>
      <c r="U12" s="467"/>
      <c r="V12" s="467"/>
      <c r="W12" s="467"/>
      <c r="X12" s="467"/>
      <c r="Y12" s="467"/>
      <c r="Z12" s="467"/>
      <c r="AA12" s="467"/>
      <c r="AB12" s="467"/>
      <c r="AC12" s="7"/>
    </row>
    <row r="13" spans="1:29" s="1" customFormat="1" ht="35.4" customHeight="1">
      <c r="A13" s="2"/>
      <c r="B13" s="2"/>
      <c r="C13" s="2"/>
      <c r="D13" s="2"/>
      <c r="E13" s="2"/>
      <c r="F13" s="2"/>
      <c r="G13" s="2"/>
      <c r="H13" s="2"/>
      <c r="I13" s="2"/>
      <c r="J13" s="2"/>
      <c r="K13" s="2"/>
      <c r="L13" s="466" t="s">
        <v>6</v>
      </c>
      <c r="M13" s="466"/>
      <c r="N13" s="466"/>
      <c r="O13" s="466"/>
      <c r="P13" s="466"/>
      <c r="Q13" s="15"/>
      <c r="R13" s="468">
        <f>+'①公社1号様式、別紙1、別紙2'!R11</f>
        <v>0</v>
      </c>
      <c r="S13" s="468"/>
      <c r="T13" s="468"/>
      <c r="U13" s="468"/>
      <c r="V13" s="468"/>
      <c r="W13" s="468"/>
      <c r="X13" s="468"/>
      <c r="Y13" s="468"/>
      <c r="Z13" s="468"/>
      <c r="AA13" s="468"/>
      <c r="AB13" s="468"/>
    </row>
    <row r="14" spans="1:29" s="1" customForma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row>
    <row r="15" spans="1:29" s="1" customForma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row>
    <row r="16" spans="1:29" s="1" customFormat="1">
      <c r="A16" s="595" t="s">
        <v>70</v>
      </c>
      <c r="B16" s="595"/>
      <c r="C16" s="595"/>
      <c r="D16" s="595"/>
      <c r="E16" s="595"/>
      <c r="F16" s="595"/>
      <c r="G16" s="595"/>
      <c r="H16" s="595"/>
      <c r="I16" s="595"/>
      <c r="J16" s="595"/>
      <c r="K16" s="595"/>
      <c r="L16" s="595"/>
      <c r="M16" s="595"/>
      <c r="N16" s="595"/>
      <c r="O16" s="595"/>
      <c r="P16" s="595"/>
      <c r="Q16" s="595"/>
      <c r="R16" s="595"/>
      <c r="S16" s="595"/>
      <c r="T16" s="595"/>
      <c r="U16" s="595"/>
      <c r="V16" s="595"/>
      <c r="W16" s="595"/>
      <c r="X16" s="595"/>
      <c r="Y16" s="595"/>
      <c r="Z16" s="595"/>
      <c r="AA16" s="595"/>
      <c r="AB16" s="595"/>
    </row>
    <row r="17" spans="1:30" s="1" customForma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row>
    <row r="18" spans="1:30" s="1" customForma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row>
    <row r="19" spans="1:30" s="1" customForma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row>
    <row r="20" spans="1:30" s="1" customFormat="1" ht="15.75" customHeight="1">
      <c r="A20" s="479" t="s">
        <v>136</v>
      </c>
      <c r="B20" s="479"/>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479"/>
      <c r="AB20" s="479"/>
      <c r="AC20" s="2"/>
      <c r="AD20" s="3"/>
    </row>
    <row r="21" spans="1:30" s="1" customFormat="1" ht="15.75" customHeight="1">
      <c r="A21" s="479"/>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2"/>
      <c r="AD21" s="3"/>
    </row>
    <row r="22" spans="1:30" s="1" customFormat="1">
      <c r="A22" s="479"/>
      <c r="B22" s="479"/>
      <c r="C22" s="479"/>
      <c r="D22" s="479"/>
      <c r="E22" s="479"/>
      <c r="F22" s="479"/>
      <c r="G22" s="479"/>
      <c r="H22" s="479"/>
      <c r="I22" s="479"/>
      <c r="J22" s="479"/>
      <c r="K22" s="479"/>
      <c r="L22" s="479"/>
      <c r="M22" s="479"/>
      <c r="N22" s="479"/>
      <c r="O22" s="479"/>
      <c r="P22" s="479"/>
      <c r="Q22" s="479"/>
      <c r="R22" s="479"/>
      <c r="S22" s="479"/>
      <c r="T22" s="479"/>
      <c r="U22" s="479"/>
      <c r="V22" s="479"/>
      <c r="W22" s="479"/>
      <c r="X22" s="479"/>
      <c r="Y22" s="479"/>
      <c r="Z22" s="479"/>
      <c r="AA22" s="479"/>
      <c r="AB22" s="479"/>
    </row>
    <row r="23" spans="1:30" s="1" customForma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row>
    <row r="24" spans="1:30" s="1" customFormat="1">
      <c r="A24" s="2"/>
      <c r="B24" s="2"/>
      <c r="C24" s="2"/>
      <c r="D24" s="2"/>
      <c r="E24" s="2"/>
      <c r="F24" s="2"/>
      <c r="G24" s="2"/>
      <c r="H24" s="2"/>
      <c r="I24" s="2"/>
      <c r="J24" s="2"/>
      <c r="K24" s="2"/>
      <c r="L24" s="2"/>
      <c r="M24" s="2"/>
      <c r="N24" s="2" t="s">
        <v>7</v>
      </c>
      <c r="O24" s="2"/>
      <c r="P24" s="2"/>
      <c r="Q24" s="2"/>
      <c r="R24" s="2"/>
      <c r="S24" s="2"/>
      <c r="T24" s="2"/>
      <c r="U24" s="2"/>
      <c r="V24" s="2"/>
      <c r="W24" s="2"/>
      <c r="X24" s="2"/>
      <c r="Y24" s="2"/>
      <c r="Z24" s="2"/>
      <c r="AA24" s="2"/>
      <c r="AB24" s="2"/>
    </row>
    <row r="25" spans="1:30" s="1" customForma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row>
    <row r="26" spans="1:30" s="1" customForma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row>
    <row r="27" spans="1:30" s="1" customFormat="1">
      <c r="A27" s="2">
        <v>1</v>
      </c>
      <c r="B27" s="2"/>
      <c r="C27" s="2" t="s">
        <v>8</v>
      </c>
      <c r="D27" s="2"/>
      <c r="E27" s="2"/>
      <c r="F27" s="2"/>
      <c r="G27" s="2"/>
      <c r="H27" s="2"/>
      <c r="I27" s="2"/>
      <c r="J27" s="2"/>
      <c r="K27" s="2"/>
      <c r="L27" s="2" t="s">
        <v>235</v>
      </c>
      <c r="M27" s="2"/>
      <c r="N27" s="2"/>
      <c r="O27" s="2"/>
      <c r="P27" s="2"/>
      <c r="Q27" s="2"/>
      <c r="R27" s="2"/>
      <c r="S27" s="2"/>
      <c r="T27" s="2"/>
      <c r="U27" s="2"/>
      <c r="V27" s="2"/>
      <c r="W27" s="2"/>
      <c r="X27" s="2"/>
      <c r="Y27" s="2"/>
      <c r="Z27" s="2"/>
      <c r="AA27" s="2"/>
      <c r="AB27" s="2"/>
    </row>
    <row r="28" spans="1:30" s="1" customForma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row>
    <row r="29" spans="1:30" s="1" customForma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row>
    <row r="30" spans="1:30" s="1" customFormat="1" ht="14.25"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row>
    <row r="31" spans="1:30" s="1" customFormat="1" ht="16.5" customHeight="1">
      <c r="A31" s="2">
        <v>2</v>
      </c>
      <c r="B31" s="2"/>
      <c r="C31" s="2" t="s">
        <v>66</v>
      </c>
      <c r="D31" s="2"/>
      <c r="E31" s="2"/>
      <c r="F31" s="2"/>
      <c r="G31" s="2"/>
      <c r="H31" s="2"/>
      <c r="I31" s="2"/>
      <c r="J31" s="2"/>
      <c r="K31" s="2"/>
      <c r="L31" s="2"/>
      <c r="M31" s="2"/>
      <c r="N31" s="2"/>
      <c r="O31" s="2"/>
      <c r="P31" s="594">
        <f>+'⑥　積算内訳一覧(別紙4関連）'!H452</f>
        <v>0</v>
      </c>
      <c r="Q31" s="594"/>
      <c r="R31" s="594"/>
      <c r="S31" s="594"/>
      <c r="T31" s="594"/>
      <c r="U31" s="594"/>
      <c r="V31" s="2" t="s">
        <v>188</v>
      </c>
      <c r="W31" s="2"/>
      <c r="X31" s="2"/>
      <c r="Y31" s="2"/>
      <c r="Z31" s="2"/>
      <c r="AA31" s="2"/>
      <c r="AB31" s="2"/>
    </row>
    <row r="32" spans="1:30" s="1" customFormat="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row>
    <row r="33" spans="1:28" s="1" customFormat="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row>
    <row r="34" spans="1:28" s="1" customFormat="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row>
    <row r="35" spans="1:28" s="1" customFormat="1" ht="18.75" customHeight="1">
      <c r="A35" s="2">
        <v>3</v>
      </c>
      <c r="B35" s="2"/>
      <c r="C35" s="2" t="s">
        <v>9</v>
      </c>
      <c r="D35" s="2"/>
      <c r="E35" s="2"/>
      <c r="F35" s="2"/>
      <c r="G35" s="2"/>
      <c r="H35" s="2"/>
      <c r="I35" s="2"/>
      <c r="J35" s="2"/>
      <c r="K35" s="2"/>
      <c r="L35" s="2"/>
      <c r="M35" s="2"/>
      <c r="N35" s="2"/>
      <c r="O35" s="2"/>
      <c r="P35" s="2"/>
      <c r="Q35" s="2"/>
      <c r="R35" s="2"/>
      <c r="S35" s="2"/>
      <c r="T35" s="2"/>
      <c r="U35" s="2"/>
      <c r="V35" s="2"/>
      <c r="W35" s="2"/>
      <c r="X35" s="2"/>
      <c r="Y35" s="2"/>
      <c r="Z35" s="2"/>
      <c r="AA35" s="2"/>
      <c r="AB35" s="2"/>
    </row>
    <row r="36" spans="1:28" s="1" customFormat="1" ht="18.75" customHeight="1">
      <c r="A36" s="2"/>
      <c r="B36" s="2"/>
      <c r="C36" s="2" t="s">
        <v>10</v>
      </c>
      <c r="D36" s="2"/>
      <c r="E36" s="2"/>
      <c r="F36" s="2"/>
      <c r="G36" s="2"/>
      <c r="H36" s="2"/>
      <c r="I36" s="2"/>
      <c r="J36" s="2"/>
      <c r="K36" s="2"/>
      <c r="L36" s="2"/>
      <c r="M36" s="2"/>
      <c r="N36" s="2"/>
      <c r="O36" s="2"/>
      <c r="P36" s="2"/>
      <c r="Q36" s="2"/>
      <c r="R36" s="2"/>
      <c r="S36" s="2"/>
      <c r="T36" s="2"/>
      <c r="U36" s="2"/>
      <c r="V36" s="2"/>
      <c r="W36" s="2"/>
      <c r="X36" s="2"/>
      <c r="Y36" s="2"/>
      <c r="Z36" s="2"/>
      <c r="AA36" s="2"/>
      <c r="AB36" s="2"/>
    </row>
    <row r="37" spans="1:28" s="1" customForma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row>
    <row r="38" spans="1:28" s="1" customForma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row>
    <row r="39" spans="1:28" s="1" customForma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row>
    <row r="40" spans="1:28" s="1" customFormat="1" ht="18.75" customHeight="1">
      <c r="A40" s="2">
        <v>4</v>
      </c>
      <c r="B40" s="2"/>
      <c r="C40" s="2" t="s">
        <v>67</v>
      </c>
      <c r="D40" s="2"/>
      <c r="E40" s="2"/>
      <c r="F40" s="2"/>
      <c r="G40" s="2"/>
      <c r="H40" s="2"/>
      <c r="I40" s="2"/>
      <c r="J40" s="2"/>
      <c r="K40" s="2"/>
      <c r="L40" s="2"/>
      <c r="M40" s="2"/>
      <c r="N40" s="2"/>
      <c r="O40" s="2"/>
      <c r="P40" s="2"/>
      <c r="Q40" s="2"/>
      <c r="R40" s="2"/>
      <c r="S40" s="2"/>
      <c r="T40" s="2"/>
      <c r="U40" s="2"/>
      <c r="V40" s="2"/>
      <c r="W40" s="2"/>
      <c r="X40" s="2"/>
      <c r="Y40" s="2"/>
      <c r="Z40" s="2"/>
      <c r="AA40" s="2"/>
      <c r="AB40" s="2"/>
    </row>
    <row r="41" spans="1:28" s="1" customFormat="1" ht="18.75" customHeight="1">
      <c r="A41" s="2"/>
      <c r="B41" s="2"/>
      <c r="C41" s="10" t="s">
        <v>72</v>
      </c>
      <c r="D41" s="10" t="s">
        <v>11</v>
      </c>
      <c r="E41" s="10"/>
      <c r="F41" s="10"/>
      <c r="G41" s="2"/>
      <c r="H41" s="2" t="s">
        <v>12</v>
      </c>
      <c r="I41" s="588">
        <f>+'①公社1号様式、別紙1、別紙2'!I56</f>
        <v>0</v>
      </c>
      <c r="J41" s="588"/>
      <c r="K41" s="588"/>
      <c r="L41" s="588"/>
      <c r="M41" s="588"/>
      <c r="N41" s="588"/>
      <c r="O41" s="588"/>
      <c r="P41" s="588"/>
      <c r="Q41" s="588"/>
      <c r="R41" s="588"/>
      <c r="S41" s="2"/>
      <c r="T41" s="2"/>
      <c r="U41" s="2"/>
      <c r="V41" s="2"/>
      <c r="W41" s="2"/>
      <c r="X41" s="2"/>
      <c r="Y41" s="2"/>
      <c r="Z41" s="2"/>
      <c r="AA41" s="2"/>
      <c r="AB41" s="2"/>
    </row>
    <row r="42" spans="1:28" s="1" customFormat="1" ht="18.75" customHeight="1">
      <c r="A42" s="2"/>
      <c r="B42" s="2"/>
      <c r="C42" s="10" t="s">
        <v>73</v>
      </c>
      <c r="D42" s="593" t="s">
        <v>13</v>
      </c>
      <c r="E42" s="593"/>
      <c r="F42" s="593"/>
      <c r="G42" s="593"/>
      <c r="H42" s="2" t="s">
        <v>12</v>
      </c>
      <c r="I42" s="596">
        <f>+'①公社1号様式、別紙1、別紙2'!K57</f>
        <v>0</v>
      </c>
      <c r="J42" s="588"/>
      <c r="K42" s="588"/>
      <c r="L42" s="588"/>
      <c r="M42" s="588"/>
      <c r="N42" s="588"/>
      <c r="O42" s="588"/>
      <c r="P42" s="588"/>
      <c r="Q42" s="588"/>
      <c r="R42" s="588"/>
      <c r="S42" s="2"/>
      <c r="T42" s="2"/>
      <c r="U42" s="2"/>
      <c r="V42" s="2"/>
      <c r="W42" s="2"/>
      <c r="X42" s="2"/>
      <c r="Y42" s="2"/>
      <c r="Z42" s="2"/>
      <c r="AA42" s="2"/>
      <c r="AB42" s="2"/>
    </row>
    <row r="43" spans="1:28" s="1" customFormat="1" ht="18.75" customHeight="1">
      <c r="A43" s="2"/>
      <c r="B43" s="2"/>
      <c r="C43" s="10" t="s">
        <v>74</v>
      </c>
      <c r="D43" s="41" t="s">
        <v>75</v>
      </c>
      <c r="E43" s="2"/>
      <c r="F43" s="2"/>
      <c r="G43" s="2"/>
      <c r="H43" s="2" t="s">
        <v>12</v>
      </c>
      <c r="I43" s="585">
        <f>+'①公社1号様式、別紙1、別紙2'!I58</f>
        <v>0</v>
      </c>
      <c r="J43" s="586"/>
      <c r="K43" s="586"/>
      <c r="L43" s="586"/>
      <c r="M43" s="586"/>
      <c r="N43" s="586"/>
      <c r="O43" s="586"/>
      <c r="P43" s="586"/>
      <c r="Q43" s="586"/>
      <c r="R43" s="586"/>
      <c r="S43" s="2"/>
      <c r="T43" s="2"/>
      <c r="U43" s="2"/>
      <c r="V43" s="2"/>
      <c r="W43" s="2"/>
      <c r="X43" s="2"/>
      <c r="Y43" s="2"/>
      <c r="Z43" s="2"/>
      <c r="AA43" s="2"/>
      <c r="AB43" s="2"/>
    </row>
    <row r="44" spans="1:28" s="1" customForma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28" s="1" customForma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row>
    <row r="46" spans="1:28" s="1" customForma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row>
    <row r="47" spans="1:28" s="1" customForma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row>
    <row r="48" spans="1:28" s="1" customFormat="1">
      <c r="A48" s="2"/>
      <c r="B48" s="2" t="s">
        <v>14</v>
      </c>
      <c r="C48" s="2"/>
      <c r="D48" s="2"/>
      <c r="E48" s="2"/>
      <c r="F48" s="2"/>
      <c r="G48" s="2"/>
      <c r="H48" s="2"/>
      <c r="I48" s="2"/>
      <c r="J48" s="2"/>
      <c r="K48" s="2"/>
      <c r="L48" s="2"/>
      <c r="M48" s="2"/>
      <c r="N48" s="2"/>
      <c r="O48" s="2"/>
      <c r="P48" s="2"/>
      <c r="Q48" s="2"/>
      <c r="R48" s="2"/>
      <c r="S48" s="2"/>
      <c r="T48" s="2"/>
      <c r="U48" s="2"/>
      <c r="V48" s="2"/>
      <c r="W48" s="2"/>
      <c r="X48" s="2"/>
      <c r="Y48" s="2"/>
      <c r="Z48" s="2"/>
      <c r="AA48" s="2"/>
      <c r="AB48" s="2"/>
    </row>
    <row r="49" spans="1:30" s="1" customFormat="1" ht="18" customHeight="1">
      <c r="A49" s="2"/>
      <c r="B49" s="17">
        <v>1</v>
      </c>
      <c r="C49" s="17"/>
      <c r="D49" s="17" t="s">
        <v>69</v>
      </c>
      <c r="E49" s="17"/>
      <c r="F49" s="2"/>
      <c r="G49" s="2"/>
      <c r="H49" s="2"/>
      <c r="I49" s="2"/>
      <c r="J49" s="2"/>
      <c r="K49" s="2"/>
      <c r="L49" s="2"/>
      <c r="M49" s="2"/>
      <c r="N49" s="2"/>
      <c r="O49" s="2"/>
      <c r="P49" s="2"/>
      <c r="Q49" s="2"/>
      <c r="R49" s="2"/>
      <c r="S49" s="2"/>
      <c r="T49" s="2"/>
      <c r="U49" s="2"/>
      <c r="V49" s="2"/>
      <c r="W49" s="2"/>
      <c r="X49" s="2"/>
      <c r="Y49" s="2"/>
      <c r="Z49" s="2"/>
      <c r="AA49" s="2"/>
      <c r="AB49" s="2"/>
    </row>
    <row r="50" spans="1:30" s="1" customFormat="1" ht="18" customHeight="1">
      <c r="A50" s="2"/>
      <c r="B50" s="17">
        <v>2</v>
      </c>
      <c r="C50" s="17"/>
      <c r="D50" s="17" t="s">
        <v>71</v>
      </c>
      <c r="E50" s="17"/>
      <c r="F50" s="2"/>
      <c r="G50" s="2"/>
      <c r="H50" s="2"/>
      <c r="I50" s="2"/>
      <c r="J50" s="2"/>
      <c r="K50" s="2"/>
      <c r="L50" s="2"/>
      <c r="M50" s="2"/>
      <c r="N50" s="2"/>
      <c r="O50" s="2"/>
      <c r="P50" s="2"/>
      <c r="Q50" s="2"/>
      <c r="R50" s="2"/>
      <c r="S50" s="2"/>
      <c r="T50" s="2"/>
      <c r="U50" s="2"/>
      <c r="V50" s="2"/>
      <c r="W50" s="2"/>
      <c r="X50" s="2"/>
      <c r="Y50" s="2"/>
      <c r="Z50" s="2"/>
      <c r="AA50" s="2"/>
      <c r="AB50" s="2"/>
    </row>
    <row r="51" spans="1:30" s="1" customFormat="1" ht="18" customHeight="1">
      <c r="A51" s="2"/>
      <c r="B51" s="17">
        <v>3</v>
      </c>
      <c r="C51" s="17"/>
      <c r="D51" s="17" t="s">
        <v>15</v>
      </c>
      <c r="E51" s="17"/>
      <c r="F51" s="2"/>
      <c r="G51" s="2"/>
      <c r="H51" s="2"/>
      <c r="I51" s="2"/>
      <c r="J51" s="2"/>
      <c r="K51" s="2"/>
      <c r="L51" s="2"/>
      <c r="M51" s="2"/>
      <c r="N51" s="2"/>
      <c r="O51" s="2"/>
      <c r="P51" s="2"/>
      <c r="Q51" s="2"/>
      <c r="R51" s="2"/>
      <c r="S51" s="2"/>
      <c r="T51" s="2"/>
      <c r="U51" s="2"/>
      <c r="V51" s="2"/>
      <c r="W51" s="2"/>
      <c r="X51" s="2"/>
      <c r="Y51" s="2"/>
      <c r="Z51" s="2"/>
      <c r="AA51" s="2"/>
      <c r="AB51" s="2"/>
    </row>
    <row r="52" spans="1:30">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1"/>
    </row>
    <row r="54" spans="1:30">
      <c r="A54" s="13" t="s">
        <v>55</v>
      </c>
      <c r="B54" s="13"/>
      <c r="C54" s="13"/>
      <c r="D54" s="13"/>
      <c r="E54" s="13"/>
      <c r="F54" s="13"/>
      <c r="G54" s="13"/>
      <c r="H54" s="13"/>
      <c r="I54" s="13"/>
      <c r="J54" s="13"/>
      <c r="K54" s="13"/>
      <c r="L54" s="13"/>
      <c r="M54" s="13"/>
    </row>
    <row r="55" spans="1:30">
      <c r="U55" s="587" t="str">
        <f>+U6</f>
        <v>令和　　年　　月　　日</v>
      </c>
      <c r="V55" s="587"/>
      <c r="W55" s="587"/>
      <c r="X55" s="587"/>
      <c r="Y55" s="587"/>
      <c r="Z55" s="587"/>
      <c r="AA55" s="587"/>
      <c r="AB55" s="587"/>
    </row>
    <row r="56" spans="1:30">
      <c r="U56" s="96"/>
      <c r="V56" s="96"/>
      <c r="W56" s="96"/>
      <c r="X56" s="96"/>
      <c r="Y56" s="96"/>
      <c r="Z56" s="96"/>
      <c r="AA56" s="96"/>
      <c r="AB56" s="96"/>
    </row>
    <row r="57" spans="1:30" ht="14.4">
      <c r="A57" s="432" t="s">
        <v>20</v>
      </c>
      <c r="B57" s="432"/>
      <c r="C57" s="432"/>
      <c r="D57" s="432"/>
      <c r="E57" s="432"/>
      <c r="F57" s="432"/>
      <c r="G57" s="432"/>
      <c r="H57" s="432"/>
      <c r="I57" s="432"/>
      <c r="J57" s="432"/>
      <c r="K57" s="432"/>
      <c r="L57" s="432"/>
      <c r="M57" s="432"/>
      <c r="N57" s="432"/>
      <c r="O57" s="432"/>
      <c r="P57" s="432"/>
      <c r="Q57" s="432"/>
      <c r="R57" s="432"/>
      <c r="S57" s="432"/>
      <c r="T57" s="432"/>
      <c r="U57" s="432"/>
      <c r="V57" s="432"/>
      <c r="W57" s="432"/>
      <c r="X57" s="432"/>
      <c r="Y57" s="432"/>
      <c r="Z57" s="432"/>
      <c r="AA57" s="432"/>
      <c r="AB57" s="432"/>
      <c r="AC57" s="8"/>
      <c r="AD57" s="1"/>
    </row>
    <row r="58" spans="1:30">
      <c r="A58" s="2"/>
      <c r="B58" s="2"/>
      <c r="C58" s="2"/>
      <c r="D58" s="2"/>
      <c r="E58" s="2"/>
      <c r="F58" s="2"/>
      <c r="G58" s="2"/>
      <c r="H58" s="2"/>
      <c r="I58" s="2"/>
      <c r="J58" s="2"/>
      <c r="K58" s="2"/>
      <c r="L58" s="2"/>
      <c r="M58" s="2"/>
      <c r="N58" s="2"/>
      <c r="O58" s="2"/>
      <c r="P58" s="2"/>
      <c r="Q58" s="2"/>
      <c r="R58" s="2"/>
      <c r="S58" s="2"/>
      <c r="T58" s="2"/>
      <c r="U58" s="2"/>
      <c r="V58" s="12"/>
      <c r="W58" s="12"/>
      <c r="X58" s="2"/>
      <c r="Y58" s="2"/>
      <c r="Z58" s="2"/>
      <c r="AA58" s="2"/>
      <c r="AB58" s="2"/>
      <c r="AC58" s="5"/>
      <c r="AD58" s="1"/>
    </row>
    <row r="59" spans="1:30">
      <c r="A59" s="2" t="s">
        <v>21</v>
      </c>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1"/>
      <c r="AD59" s="1"/>
    </row>
    <row r="60" spans="1:30">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1"/>
      <c r="AD60" s="1"/>
    </row>
    <row r="61" spans="1:30" ht="20.25" customHeight="1">
      <c r="A61" s="2"/>
      <c r="B61" s="2"/>
      <c r="C61" s="2"/>
      <c r="D61" s="2"/>
      <c r="E61" s="2"/>
      <c r="F61" s="2"/>
      <c r="G61" s="2"/>
      <c r="H61" s="2"/>
      <c r="I61" s="2"/>
      <c r="J61" s="2"/>
      <c r="K61" s="2"/>
      <c r="L61" s="466" t="s">
        <v>5</v>
      </c>
      <c r="M61" s="466"/>
      <c r="N61" s="466"/>
      <c r="O61" s="466"/>
      <c r="P61" s="466"/>
      <c r="Q61" s="15"/>
      <c r="R61" s="588">
        <f>R12</f>
        <v>0</v>
      </c>
      <c r="S61" s="588"/>
      <c r="T61" s="588"/>
      <c r="U61" s="588"/>
      <c r="V61" s="588"/>
      <c r="W61" s="588"/>
      <c r="X61" s="588"/>
      <c r="Y61" s="588"/>
      <c r="Z61" s="588"/>
      <c r="AA61" s="588"/>
      <c r="AB61" s="588"/>
      <c r="AC61" s="1"/>
      <c r="AD61" s="1"/>
    </row>
    <row r="62" spans="1:30" ht="20.25" customHeight="1">
      <c r="A62" s="2"/>
      <c r="B62" s="2"/>
      <c r="C62" s="2"/>
      <c r="D62" s="2"/>
      <c r="E62" s="2"/>
      <c r="F62" s="2"/>
      <c r="G62" s="2"/>
      <c r="H62" s="2"/>
      <c r="I62" s="2"/>
      <c r="J62" s="2"/>
      <c r="K62" s="2"/>
      <c r="L62" s="466" t="s">
        <v>6</v>
      </c>
      <c r="M62" s="466"/>
      <c r="N62" s="466"/>
      <c r="O62" s="466"/>
      <c r="P62" s="466"/>
      <c r="Q62" s="15"/>
      <c r="R62" s="588">
        <f>R13</f>
        <v>0</v>
      </c>
      <c r="S62" s="588"/>
      <c r="T62" s="588"/>
      <c r="U62" s="588"/>
      <c r="V62" s="588"/>
      <c r="W62" s="588"/>
      <c r="X62" s="588"/>
      <c r="Y62" s="588"/>
      <c r="Z62" s="588"/>
      <c r="AA62" s="588"/>
      <c r="AB62" s="588"/>
      <c r="AC62" s="1"/>
      <c r="AD62" s="1"/>
    </row>
    <row r="63" spans="1:30" ht="20.25" customHeight="1">
      <c r="A63" s="2"/>
      <c r="B63" s="2"/>
      <c r="C63" s="2"/>
      <c r="D63" s="2"/>
      <c r="E63" s="2"/>
      <c r="F63" s="2"/>
      <c r="G63" s="2"/>
      <c r="H63" s="2"/>
      <c r="I63" s="2"/>
      <c r="J63" s="2"/>
      <c r="K63" s="2"/>
      <c r="L63" s="15"/>
      <c r="M63" s="15"/>
      <c r="N63" s="15"/>
      <c r="O63" s="15"/>
      <c r="P63" s="15"/>
      <c r="Q63" s="15"/>
      <c r="R63" s="26"/>
      <c r="S63" s="26"/>
      <c r="T63" s="26"/>
      <c r="U63" s="26"/>
      <c r="V63" s="26"/>
      <c r="W63" s="26"/>
      <c r="X63" s="26"/>
      <c r="Y63" s="26"/>
      <c r="Z63" s="26"/>
      <c r="AA63" s="26"/>
      <c r="AB63" s="26"/>
      <c r="AC63" s="1"/>
      <c r="AD63" s="1"/>
    </row>
    <row r="64" spans="1:30">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1"/>
      <c r="AD64" s="1"/>
    </row>
    <row r="65" spans="1:30" ht="22.2" customHeight="1">
      <c r="A65" s="2"/>
      <c r="B65" s="590" t="s">
        <v>133</v>
      </c>
      <c r="C65" s="591"/>
      <c r="D65" s="591"/>
      <c r="E65" s="591"/>
      <c r="F65" s="591"/>
      <c r="G65" s="591"/>
      <c r="H65" s="591"/>
      <c r="I65" s="591"/>
      <c r="J65" s="591"/>
      <c r="K65" s="591"/>
      <c r="L65" s="591"/>
      <c r="M65" s="591"/>
      <c r="N65" s="591"/>
      <c r="O65" s="591"/>
      <c r="P65" s="591"/>
      <c r="Q65" s="591"/>
      <c r="R65" s="591"/>
      <c r="S65" s="591"/>
      <c r="T65" s="591"/>
      <c r="U65" s="591"/>
      <c r="V65" s="591"/>
      <c r="W65" s="591"/>
      <c r="X65" s="591"/>
      <c r="Y65" s="591"/>
      <c r="Z65" s="591"/>
      <c r="AA65" s="591"/>
      <c r="AB65" s="591"/>
      <c r="AC65" s="1"/>
    </row>
    <row r="66" spans="1:30" ht="22.2" customHeight="1">
      <c r="A66" s="2"/>
      <c r="B66" s="591"/>
      <c r="C66" s="591"/>
      <c r="D66" s="591"/>
      <c r="E66" s="591"/>
      <c r="F66" s="591"/>
      <c r="G66" s="591"/>
      <c r="H66" s="591"/>
      <c r="I66" s="591"/>
      <c r="J66" s="591"/>
      <c r="K66" s="591"/>
      <c r="L66" s="591"/>
      <c r="M66" s="591"/>
      <c r="N66" s="591"/>
      <c r="O66" s="591"/>
      <c r="P66" s="591"/>
      <c r="Q66" s="591"/>
      <c r="R66" s="591"/>
      <c r="S66" s="591"/>
      <c r="T66" s="591"/>
      <c r="U66" s="591"/>
      <c r="V66" s="591"/>
      <c r="W66" s="591"/>
      <c r="X66" s="591"/>
      <c r="Y66" s="591"/>
      <c r="Z66" s="591"/>
      <c r="AA66" s="591"/>
      <c r="AB66" s="591"/>
      <c r="AC66" s="1"/>
    </row>
    <row r="67" spans="1:30" ht="22.2" customHeight="1">
      <c r="B67" s="591"/>
      <c r="C67" s="591"/>
      <c r="D67" s="591"/>
      <c r="E67" s="591"/>
      <c r="F67" s="591"/>
      <c r="G67" s="591"/>
      <c r="H67" s="591"/>
      <c r="I67" s="591"/>
      <c r="J67" s="591"/>
      <c r="K67" s="591"/>
      <c r="L67" s="591"/>
      <c r="M67" s="591"/>
      <c r="N67" s="591"/>
      <c r="O67" s="591"/>
      <c r="P67" s="591"/>
      <c r="Q67" s="591"/>
      <c r="R67" s="591"/>
      <c r="S67" s="591"/>
      <c r="T67" s="591"/>
      <c r="U67" s="591"/>
      <c r="V67" s="591"/>
      <c r="W67" s="591"/>
      <c r="X67" s="591"/>
      <c r="Y67" s="591"/>
      <c r="Z67" s="591"/>
      <c r="AA67" s="591"/>
      <c r="AB67" s="591"/>
    </row>
    <row r="68" spans="1:30">
      <c r="AD68" s="1"/>
    </row>
    <row r="69" spans="1:30">
      <c r="A69" s="2"/>
      <c r="B69" s="2">
        <v>1</v>
      </c>
      <c r="C69" s="479" t="s">
        <v>135</v>
      </c>
      <c r="D69" s="479"/>
      <c r="E69" s="479"/>
      <c r="F69" s="479"/>
      <c r="G69" s="479"/>
      <c r="H69" s="479"/>
      <c r="I69" s="479"/>
      <c r="J69" s="479"/>
      <c r="K69" s="479"/>
      <c r="L69" s="479"/>
      <c r="M69" s="479"/>
      <c r="N69" s="479"/>
      <c r="O69" s="479"/>
      <c r="P69" s="479"/>
      <c r="Q69" s="479"/>
      <c r="R69" s="479"/>
      <c r="S69" s="479"/>
      <c r="T69" s="479"/>
      <c r="U69" s="479"/>
      <c r="V69" s="479"/>
      <c r="W69" s="479"/>
      <c r="X69" s="479"/>
      <c r="Y69" s="479"/>
      <c r="Z69" s="479"/>
      <c r="AA69" s="479"/>
      <c r="AB69" s="479"/>
      <c r="AC69" s="1"/>
      <c r="AD69" s="1"/>
    </row>
    <row r="70" spans="1:30">
      <c r="A70" s="2"/>
      <c r="B70" s="2"/>
      <c r="C70" s="479"/>
      <c r="D70" s="479"/>
      <c r="E70" s="479"/>
      <c r="F70" s="479"/>
      <c r="G70" s="479"/>
      <c r="H70" s="479"/>
      <c r="I70" s="479"/>
      <c r="J70" s="479"/>
      <c r="K70" s="479"/>
      <c r="L70" s="479"/>
      <c r="M70" s="479"/>
      <c r="N70" s="479"/>
      <c r="O70" s="479"/>
      <c r="P70" s="479"/>
      <c r="Q70" s="479"/>
      <c r="R70" s="479"/>
      <c r="S70" s="479"/>
      <c r="T70" s="479"/>
      <c r="U70" s="479"/>
      <c r="V70" s="479"/>
      <c r="W70" s="479"/>
      <c r="X70" s="479"/>
      <c r="Y70" s="479"/>
      <c r="Z70" s="479"/>
      <c r="AA70" s="479"/>
      <c r="AB70" s="479"/>
      <c r="AC70" s="1"/>
      <c r="AD70" s="1"/>
    </row>
    <row r="71" spans="1:30">
      <c r="A71" s="2"/>
      <c r="B71" s="2"/>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1"/>
      <c r="AD71" s="1"/>
    </row>
    <row r="72" spans="1:30">
      <c r="A72" s="2"/>
      <c r="B72" s="2"/>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1"/>
      <c r="AD72" s="1"/>
    </row>
    <row r="73" spans="1:30">
      <c r="A73" s="2"/>
      <c r="B73" s="2">
        <v>2</v>
      </c>
      <c r="C73" s="592" t="s">
        <v>134</v>
      </c>
      <c r="D73" s="592"/>
      <c r="E73" s="592"/>
      <c r="F73" s="592"/>
      <c r="G73" s="592"/>
      <c r="H73" s="592"/>
      <c r="I73" s="592"/>
      <c r="J73" s="592"/>
      <c r="K73" s="592"/>
      <c r="L73" s="592"/>
      <c r="M73" s="592"/>
      <c r="N73" s="592"/>
      <c r="O73" s="592"/>
      <c r="P73" s="592"/>
      <c r="Q73" s="592"/>
      <c r="R73" s="592"/>
      <c r="S73" s="592"/>
      <c r="T73" s="592"/>
      <c r="U73" s="592"/>
      <c r="V73" s="592"/>
      <c r="W73" s="592"/>
      <c r="X73" s="592"/>
      <c r="Y73" s="592"/>
      <c r="Z73" s="592"/>
      <c r="AA73" s="592"/>
      <c r="AB73" s="592"/>
      <c r="AC73" s="1"/>
      <c r="AD73" s="1"/>
    </row>
    <row r="74" spans="1:30">
      <c r="A74" s="2"/>
      <c r="B74" s="2"/>
      <c r="C74" s="592"/>
      <c r="D74" s="592"/>
      <c r="E74" s="592"/>
      <c r="F74" s="592"/>
      <c r="G74" s="592"/>
      <c r="H74" s="592"/>
      <c r="I74" s="592"/>
      <c r="J74" s="592"/>
      <c r="K74" s="592"/>
      <c r="L74" s="592"/>
      <c r="M74" s="592"/>
      <c r="N74" s="592"/>
      <c r="O74" s="592"/>
      <c r="P74" s="592"/>
      <c r="Q74" s="592"/>
      <c r="R74" s="592"/>
      <c r="S74" s="592"/>
      <c r="T74" s="592"/>
      <c r="U74" s="592"/>
      <c r="V74" s="592"/>
      <c r="W74" s="592"/>
      <c r="X74" s="592"/>
      <c r="Y74" s="592"/>
      <c r="Z74" s="592"/>
      <c r="AA74" s="592"/>
      <c r="AB74" s="592"/>
      <c r="AC74" s="1"/>
      <c r="AD74" s="1"/>
    </row>
    <row r="75" spans="1:30">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1"/>
      <c r="AD75" s="1"/>
    </row>
    <row r="76" spans="1:30">
      <c r="A76" s="2"/>
      <c r="B76" s="2">
        <v>3</v>
      </c>
      <c r="C76" s="2" t="s">
        <v>61</v>
      </c>
      <c r="E76" s="2"/>
      <c r="F76" s="2"/>
      <c r="G76" s="2"/>
      <c r="H76" s="2"/>
      <c r="I76" s="2"/>
      <c r="J76" s="2"/>
      <c r="K76" s="2"/>
      <c r="L76" s="2"/>
      <c r="M76" s="2"/>
      <c r="N76" s="2"/>
      <c r="O76" s="2"/>
      <c r="P76" s="2"/>
      <c r="Q76" s="2"/>
      <c r="R76" s="2"/>
      <c r="S76" s="2"/>
      <c r="T76" s="2"/>
      <c r="U76" s="2"/>
      <c r="V76" s="2"/>
      <c r="W76" s="2"/>
      <c r="X76" s="2"/>
      <c r="Y76" s="2"/>
      <c r="Z76" s="2"/>
      <c r="AA76" s="2"/>
      <c r="AB76" s="2"/>
      <c r="AC76" s="1"/>
      <c r="AD76" s="1"/>
    </row>
    <row r="77" spans="1:30">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1"/>
      <c r="AD77" s="1"/>
    </row>
    <row r="78" spans="1:30">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1"/>
      <c r="AD78" s="1"/>
    </row>
    <row r="79" spans="1:30">
      <c r="A79" s="2"/>
      <c r="B79" s="2">
        <v>4</v>
      </c>
      <c r="C79" s="479" t="s">
        <v>60</v>
      </c>
      <c r="D79" s="479"/>
      <c r="E79" s="479"/>
      <c r="F79" s="479"/>
      <c r="G79" s="479"/>
      <c r="H79" s="479"/>
      <c r="I79" s="479"/>
      <c r="J79" s="479"/>
      <c r="K79" s="479"/>
      <c r="L79" s="479"/>
      <c r="M79" s="479"/>
      <c r="N79" s="479"/>
      <c r="O79" s="479"/>
      <c r="P79" s="479"/>
      <c r="Q79" s="479"/>
      <c r="R79" s="479"/>
      <c r="S79" s="479"/>
      <c r="T79" s="479"/>
      <c r="U79" s="479"/>
      <c r="V79" s="479"/>
      <c r="W79" s="479"/>
      <c r="X79" s="479"/>
      <c r="Y79" s="479"/>
      <c r="Z79" s="479"/>
      <c r="AA79" s="479"/>
      <c r="AB79" s="479"/>
      <c r="AC79" s="1"/>
      <c r="AD79" s="1"/>
    </row>
    <row r="80" spans="1:30">
      <c r="A80" s="2"/>
      <c r="B80" s="2"/>
      <c r="C80" s="479"/>
      <c r="D80" s="479"/>
      <c r="E80" s="479"/>
      <c r="F80" s="479"/>
      <c r="G80" s="479"/>
      <c r="H80" s="479"/>
      <c r="I80" s="479"/>
      <c r="J80" s="479"/>
      <c r="K80" s="479"/>
      <c r="L80" s="479"/>
      <c r="M80" s="479"/>
      <c r="N80" s="479"/>
      <c r="O80" s="479"/>
      <c r="P80" s="479"/>
      <c r="Q80" s="479"/>
      <c r="R80" s="479"/>
      <c r="S80" s="479"/>
      <c r="T80" s="479"/>
      <c r="U80" s="479"/>
      <c r="V80" s="479"/>
      <c r="W80" s="479"/>
      <c r="X80" s="479"/>
      <c r="Y80" s="479"/>
      <c r="Z80" s="479"/>
      <c r="AA80" s="479"/>
      <c r="AB80" s="479"/>
      <c r="AC80" s="1"/>
      <c r="AD80" s="1"/>
    </row>
    <row r="81" spans="1:30">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1"/>
      <c r="AD81" s="1"/>
    </row>
    <row r="82" spans="1:30">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1"/>
      <c r="AD82" s="1"/>
    </row>
    <row r="83" spans="1:30">
      <c r="A83" s="2"/>
      <c r="B83" s="2">
        <v>5</v>
      </c>
      <c r="C83" s="590" t="s">
        <v>68</v>
      </c>
      <c r="D83" s="590"/>
      <c r="E83" s="590"/>
      <c r="F83" s="590"/>
      <c r="G83" s="590"/>
      <c r="H83" s="590"/>
      <c r="I83" s="590"/>
      <c r="J83" s="590"/>
      <c r="K83" s="590"/>
      <c r="L83" s="590"/>
      <c r="M83" s="590"/>
      <c r="N83" s="590"/>
      <c r="O83" s="590"/>
      <c r="P83" s="590"/>
      <c r="Q83" s="590"/>
      <c r="R83" s="590"/>
      <c r="S83" s="590"/>
      <c r="T83" s="590"/>
      <c r="U83" s="590"/>
      <c r="V83" s="590"/>
      <c r="W83" s="590"/>
      <c r="X83" s="590"/>
      <c r="Y83" s="590"/>
      <c r="Z83" s="590"/>
      <c r="AA83" s="590"/>
      <c r="AB83" s="590"/>
      <c r="AC83" s="1"/>
      <c r="AD83" s="1"/>
    </row>
    <row r="84" spans="1:30" ht="15.75" customHeight="1">
      <c r="A84" s="2"/>
      <c r="B84" s="2"/>
      <c r="C84" s="590"/>
      <c r="D84" s="590"/>
      <c r="E84" s="590"/>
      <c r="F84" s="590"/>
      <c r="G84" s="590"/>
      <c r="H84" s="590"/>
      <c r="I84" s="590"/>
      <c r="J84" s="590"/>
      <c r="K84" s="590"/>
      <c r="L84" s="590"/>
      <c r="M84" s="590"/>
      <c r="N84" s="590"/>
      <c r="O84" s="590"/>
      <c r="P84" s="590"/>
      <c r="Q84" s="590"/>
      <c r="R84" s="590"/>
      <c r="S84" s="590"/>
      <c r="T84" s="590"/>
      <c r="U84" s="590"/>
      <c r="V84" s="590"/>
      <c r="W84" s="590"/>
      <c r="X84" s="590"/>
      <c r="Y84" s="590"/>
      <c r="Z84" s="590"/>
      <c r="AA84" s="590"/>
      <c r="AB84" s="590"/>
      <c r="AC84" s="1"/>
      <c r="AD84" s="1"/>
    </row>
    <row r="85" spans="1:30">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1"/>
      <c r="AD85" s="1"/>
    </row>
    <row r="86" spans="1:30">
      <c r="A86" s="2"/>
      <c r="B86" s="2">
        <v>6</v>
      </c>
      <c r="C86" s="2" t="s">
        <v>62</v>
      </c>
      <c r="E86" s="2"/>
      <c r="F86" s="2"/>
      <c r="G86" s="2"/>
      <c r="H86" s="2"/>
      <c r="I86" s="2"/>
      <c r="J86" s="2"/>
      <c r="K86" s="2"/>
      <c r="L86" s="2"/>
      <c r="M86" s="2"/>
      <c r="N86" s="2"/>
      <c r="O86" s="2"/>
      <c r="P86" s="2"/>
      <c r="Q86" s="2"/>
      <c r="R86" s="2"/>
      <c r="S86" s="2"/>
      <c r="T86" s="2"/>
      <c r="U86" s="2"/>
      <c r="V86" s="2"/>
      <c r="W86" s="2"/>
      <c r="X86" s="2"/>
      <c r="Y86" s="2"/>
      <c r="Z86" s="2"/>
      <c r="AA86" s="2"/>
      <c r="AB86" s="2"/>
      <c r="AC86" s="1"/>
      <c r="AD86" s="1"/>
    </row>
    <row r="87" spans="1:30">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1"/>
    </row>
    <row r="88" spans="1:30">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1"/>
    </row>
    <row r="89" spans="1:30">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1"/>
    </row>
    <row r="91" spans="1:30">
      <c r="A91" s="27"/>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9"/>
      <c r="AD91" s="4"/>
    </row>
    <row r="92" spans="1:30" ht="15.75" customHeight="1">
      <c r="A92" s="30"/>
      <c r="B92" s="17" t="s">
        <v>22</v>
      </c>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31"/>
      <c r="AC92" s="4"/>
      <c r="AD92" s="4"/>
    </row>
    <row r="93" spans="1:30" ht="15.75" customHeight="1">
      <c r="A93" s="30" t="s">
        <v>23</v>
      </c>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31"/>
      <c r="AC93" s="4"/>
      <c r="AD93" s="4"/>
    </row>
    <row r="94" spans="1:30" ht="15.75" customHeight="1">
      <c r="A94" s="30"/>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31"/>
      <c r="AC94" s="4"/>
      <c r="AD94" s="4"/>
    </row>
    <row r="95" spans="1:30" ht="15.75" customHeight="1">
      <c r="A95" s="30" t="s">
        <v>24</v>
      </c>
      <c r="B95" s="17"/>
      <c r="C95" s="17"/>
      <c r="D95" s="17" t="s">
        <v>25</v>
      </c>
      <c r="E95" s="17"/>
      <c r="F95" s="17"/>
      <c r="G95" s="17"/>
      <c r="H95" s="17"/>
      <c r="I95" s="17"/>
      <c r="J95" s="17"/>
      <c r="K95" s="17"/>
      <c r="L95" s="17"/>
      <c r="M95" s="17"/>
      <c r="N95" s="17"/>
      <c r="O95" s="17"/>
      <c r="P95" s="17"/>
      <c r="Q95" s="17"/>
      <c r="R95" s="17"/>
      <c r="S95" s="17"/>
      <c r="T95" s="17"/>
      <c r="U95" s="17"/>
      <c r="V95" s="17"/>
      <c r="W95" s="17"/>
      <c r="X95" s="17"/>
      <c r="Y95" s="17"/>
      <c r="Z95" s="17"/>
      <c r="AA95" s="17"/>
      <c r="AB95" s="31"/>
      <c r="AC95" s="4"/>
      <c r="AD95" s="4"/>
    </row>
    <row r="96" spans="1:30" ht="15.75" customHeight="1">
      <c r="A96" s="30"/>
      <c r="B96" s="17"/>
      <c r="C96" s="17" t="s">
        <v>26</v>
      </c>
      <c r="D96" s="17"/>
      <c r="E96" s="17"/>
      <c r="F96" s="17"/>
      <c r="G96" s="17"/>
      <c r="H96" s="17"/>
      <c r="I96" s="17"/>
      <c r="J96" s="17"/>
      <c r="K96" s="17"/>
      <c r="L96" s="17"/>
      <c r="M96" s="17"/>
      <c r="N96" s="17"/>
      <c r="O96" s="17"/>
      <c r="P96" s="17"/>
      <c r="Q96" s="17"/>
      <c r="R96" s="17"/>
      <c r="S96" s="17"/>
      <c r="T96" s="17"/>
      <c r="U96" s="17"/>
      <c r="V96" s="17"/>
      <c r="W96" s="17"/>
      <c r="X96" s="17"/>
      <c r="Y96" s="17"/>
      <c r="Z96" s="17"/>
      <c r="AA96" s="17"/>
      <c r="AB96" s="31"/>
      <c r="AC96" s="4"/>
      <c r="AD96" s="4"/>
    </row>
    <row r="97" spans="1:30" ht="15.75" customHeight="1">
      <c r="A97" s="30"/>
      <c r="B97" s="32" t="s">
        <v>27</v>
      </c>
      <c r="C97" s="17" t="s">
        <v>28</v>
      </c>
      <c r="E97" s="17"/>
      <c r="F97" s="17" t="s">
        <v>63</v>
      </c>
      <c r="H97" s="17"/>
      <c r="I97" s="17"/>
      <c r="J97" s="17"/>
      <c r="K97" s="17"/>
      <c r="L97" s="17"/>
      <c r="M97" s="17"/>
      <c r="N97" s="17"/>
      <c r="O97" s="17"/>
      <c r="P97" s="17"/>
      <c r="Q97" s="17"/>
      <c r="R97" s="17"/>
      <c r="S97" s="17"/>
      <c r="T97" s="17"/>
      <c r="U97" s="17"/>
      <c r="V97" s="17"/>
      <c r="W97" s="17"/>
      <c r="X97" s="17"/>
      <c r="Y97" s="17"/>
      <c r="Z97" s="17"/>
      <c r="AA97" s="17"/>
      <c r="AB97" s="31"/>
      <c r="AC97" s="4"/>
      <c r="AD97" s="4"/>
    </row>
    <row r="98" spans="1:30" ht="15.75" customHeight="1">
      <c r="A98" s="30"/>
      <c r="B98" s="17"/>
      <c r="C98" s="17" t="s">
        <v>29</v>
      </c>
      <c r="D98" s="17"/>
      <c r="E98" s="17"/>
      <c r="F98" s="17"/>
      <c r="G98" s="17"/>
      <c r="H98" s="17"/>
      <c r="I98" s="17"/>
      <c r="J98" s="17"/>
      <c r="K98" s="17"/>
      <c r="L98" s="17"/>
      <c r="M98" s="17"/>
      <c r="N98" s="17"/>
      <c r="O98" s="17"/>
      <c r="P98" s="17"/>
      <c r="Q98" s="17"/>
      <c r="R98" s="17"/>
      <c r="S98" s="17"/>
      <c r="T98" s="17"/>
      <c r="U98" s="17"/>
      <c r="V98" s="17"/>
      <c r="W98" s="17"/>
      <c r="X98" s="17"/>
      <c r="Y98" s="17"/>
      <c r="Z98" s="17"/>
      <c r="AA98" s="17"/>
      <c r="AB98" s="31"/>
      <c r="AC98" s="4"/>
      <c r="AD98" s="4"/>
    </row>
    <row r="99" spans="1:30" ht="15.75" customHeight="1">
      <c r="A99" s="30"/>
      <c r="B99" s="32" t="s">
        <v>30</v>
      </c>
      <c r="C99" s="17" t="s">
        <v>31</v>
      </c>
      <c r="E99" s="17"/>
      <c r="F99" s="17"/>
      <c r="G99" s="17"/>
      <c r="H99" s="17"/>
      <c r="I99" s="17"/>
      <c r="J99" s="17"/>
      <c r="K99" s="17"/>
      <c r="L99" s="17"/>
      <c r="M99" s="17"/>
      <c r="N99" s="17"/>
      <c r="O99" s="17"/>
      <c r="P99" s="17"/>
      <c r="Q99" s="17"/>
      <c r="R99" s="17"/>
      <c r="S99" s="17"/>
      <c r="T99" s="17"/>
      <c r="U99" s="17"/>
      <c r="V99" s="17"/>
      <c r="W99" s="17"/>
      <c r="X99" s="17"/>
      <c r="Y99" s="17"/>
      <c r="Z99" s="17"/>
      <c r="AA99" s="17"/>
      <c r="AB99" s="31"/>
      <c r="AC99" s="4"/>
      <c r="AD99" s="4"/>
    </row>
    <row r="100" spans="1:30" ht="15.75" customHeight="1">
      <c r="A100" s="30"/>
      <c r="B100" s="17"/>
      <c r="C100" s="17"/>
      <c r="D100" s="589"/>
      <c r="E100" s="589"/>
      <c r="F100" s="589"/>
      <c r="G100" s="17"/>
      <c r="H100" s="17"/>
      <c r="I100" s="17"/>
      <c r="J100" s="17"/>
      <c r="K100" s="17"/>
      <c r="L100" s="17"/>
      <c r="M100" s="17"/>
      <c r="N100" s="17"/>
      <c r="O100" s="17"/>
      <c r="P100" s="17"/>
      <c r="Q100" s="17"/>
      <c r="R100" s="17"/>
      <c r="S100" s="17"/>
      <c r="T100" s="17"/>
      <c r="U100" s="17"/>
      <c r="V100" s="17"/>
      <c r="W100" s="17"/>
      <c r="X100" s="17"/>
      <c r="Y100" s="17"/>
      <c r="Z100" s="17"/>
      <c r="AA100" s="17"/>
      <c r="AB100" s="31"/>
      <c r="AC100" s="4"/>
      <c r="AD100" s="4"/>
    </row>
    <row r="101" spans="1:30" ht="15.75" customHeight="1">
      <c r="A101" s="30" t="s">
        <v>32</v>
      </c>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31"/>
      <c r="AC101" s="4"/>
      <c r="AD101" s="4"/>
    </row>
    <row r="102" spans="1:30" ht="15.75" customHeight="1">
      <c r="A102" s="30"/>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31"/>
      <c r="AC102" s="4"/>
      <c r="AD102" s="4"/>
    </row>
    <row r="103" spans="1:30" ht="15.75" customHeight="1">
      <c r="A103" s="30" t="s">
        <v>33</v>
      </c>
      <c r="B103" s="17"/>
      <c r="C103" s="17"/>
      <c r="D103" s="17" t="s">
        <v>34</v>
      </c>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31"/>
      <c r="AC103" s="4"/>
      <c r="AD103" s="4"/>
    </row>
    <row r="104" spans="1:30" ht="15.75" customHeight="1">
      <c r="A104" s="30"/>
      <c r="B104" s="17"/>
      <c r="C104" s="17" t="s">
        <v>26</v>
      </c>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31"/>
      <c r="AC104" s="4"/>
      <c r="AD104" s="4"/>
    </row>
    <row r="105" spans="1:30" ht="15.75" customHeight="1">
      <c r="A105" s="30"/>
      <c r="B105" s="17" t="s">
        <v>35</v>
      </c>
      <c r="C105" s="17" t="s">
        <v>28</v>
      </c>
      <c r="E105" s="17"/>
      <c r="F105" s="17" t="s">
        <v>36</v>
      </c>
      <c r="H105" s="17"/>
      <c r="I105" s="17"/>
      <c r="J105" s="17"/>
      <c r="K105" s="17"/>
      <c r="L105" s="17"/>
      <c r="M105" s="17"/>
      <c r="N105" s="17"/>
      <c r="O105" s="17"/>
      <c r="P105" s="17"/>
      <c r="Q105" s="17"/>
      <c r="R105" s="17"/>
      <c r="S105" s="17"/>
      <c r="T105" s="17"/>
      <c r="U105" s="17"/>
      <c r="V105" s="17"/>
      <c r="W105" s="17"/>
      <c r="X105" s="17"/>
      <c r="Y105" s="17"/>
      <c r="Z105" s="17"/>
      <c r="AA105" s="17"/>
      <c r="AB105" s="31"/>
      <c r="AC105" s="4"/>
      <c r="AD105" s="4"/>
    </row>
    <row r="106" spans="1:30" ht="15.75" customHeight="1">
      <c r="A106" s="30"/>
      <c r="B106" s="17"/>
      <c r="C106" s="17" t="s">
        <v>37</v>
      </c>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31"/>
      <c r="AC106" s="4"/>
      <c r="AD106" s="4"/>
    </row>
    <row r="107" spans="1:30" ht="15.75" customHeight="1">
      <c r="A107" s="30"/>
      <c r="B107" s="17"/>
      <c r="C107" s="17" t="s">
        <v>38</v>
      </c>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31"/>
      <c r="AC107" s="4"/>
      <c r="AD107" s="4"/>
    </row>
    <row r="108" spans="1:30" ht="15.75" customHeight="1">
      <c r="A108" s="30"/>
      <c r="B108" s="17" t="s">
        <v>39</v>
      </c>
      <c r="C108" s="17" t="s">
        <v>40</v>
      </c>
      <c r="E108" s="17"/>
      <c r="F108" s="17" t="s">
        <v>41</v>
      </c>
      <c r="H108" s="17"/>
      <c r="I108" s="17"/>
      <c r="J108" s="17"/>
      <c r="K108" s="17"/>
      <c r="L108" s="17"/>
      <c r="M108" s="17"/>
      <c r="N108" s="17"/>
      <c r="O108" s="17"/>
      <c r="P108" s="17"/>
      <c r="Q108" s="17"/>
      <c r="R108" s="17"/>
      <c r="S108" s="17"/>
      <c r="T108" s="17"/>
      <c r="U108" s="17"/>
      <c r="V108" s="17"/>
      <c r="W108" s="17"/>
      <c r="X108" s="17"/>
      <c r="Y108" s="17"/>
      <c r="Z108" s="17"/>
      <c r="AA108" s="17"/>
      <c r="AB108" s="31"/>
      <c r="AC108" s="4"/>
      <c r="AD108" s="4"/>
    </row>
    <row r="109" spans="1:30">
      <c r="A109" s="30"/>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31"/>
      <c r="AC109" s="4"/>
      <c r="AD109" s="4"/>
    </row>
    <row r="110" spans="1:30">
      <c r="A110" s="19"/>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33"/>
      <c r="AC110" s="4"/>
    </row>
  </sheetData>
  <mergeCells count="26">
    <mergeCell ref="U6:AB6"/>
    <mergeCell ref="A20:AB22"/>
    <mergeCell ref="D42:G42"/>
    <mergeCell ref="P31:U31"/>
    <mergeCell ref="R11:AB11"/>
    <mergeCell ref="R12:AB12"/>
    <mergeCell ref="A16:AB16"/>
    <mergeCell ref="L11:P11"/>
    <mergeCell ref="L12:P12"/>
    <mergeCell ref="L13:P13"/>
    <mergeCell ref="I41:R41"/>
    <mergeCell ref="I42:R42"/>
    <mergeCell ref="I43:R43"/>
    <mergeCell ref="R13:AB13"/>
    <mergeCell ref="U55:AB55"/>
    <mergeCell ref="R62:AB62"/>
    <mergeCell ref="D100:F100"/>
    <mergeCell ref="L62:P62"/>
    <mergeCell ref="L61:P61"/>
    <mergeCell ref="R61:AB61"/>
    <mergeCell ref="C69:AB70"/>
    <mergeCell ref="C79:AB80"/>
    <mergeCell ref="C83:AB84"/>
    <mergeCell ref="A57:AB57"/>
    <mergeCell ref="B65:AB67"/>
    <mergeCell ref="C73:AB74"/>
  </mergeCells>
  <phoneticPr fontId="2"/>
  <conditionalFormatting sqref="I41:I43">
    <cfRule type="expression" dxfId="4" priority="30">
      <formula>I41=""</formula>
    </cfRule>
  </conditionalFormatting>
  <conditionalFormatting sqref="R11:R13">
    <cfRule type="expression" dxfId="3" priority="43">
      <formula>$R11=""</formula>
    </cfRule>
  </conditionalFormatting>
  <pageMargins left="0.94488188976377963" right="0.70866141732283472" top="0.74803149606299213" bottom="0.74803149606299213" header="0.31496062992125984" footer="0.31496062992125984"/>
  <pageSetup paperSize="9" scale="89" orientation="portrait" r:id="rId1"/>
  <rowBreaks count="1" manualBreakCount="1">
    <brk id="53" max="27" man="1"/>
  </rowBreaks>
  <colBreaks count="1" manualBreakCount="1">
    <brk id="29" max="28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確認事項※確認必須</vt:lpstr>
      <vt:lpstr>チェックシート (沖縄フェア開催)</vt:lpstr>
      <vt:lpstr>①公社1号様式、別紙1、別紙2</vt:lpstr>
      <vt:lpstr>②（別添１）類似補助金確認表</vt:lpstr>
      <vt:lpstr>③　別紙3　補助事業実施計画一覧</vt:lpstr>
      <vt:lpstr>④　別紙4　事業経費積算書</vt:lpstr>
      <vt:lpstr>（記入例）別紙4事業経費積算書</vt:lpstr>
      <vt:lpstr>本申請時提出資料</vt:lpstr>
      <vt:lpstr>⑤様式第1号、別紙5（本申請様式）</vt:lpstr>
      <vt:lpstr>⑥　積算内訳一覧(別紙4関連）</vt:lpstr>
      <vt:lpstr>⑦　【出力のみ】別紙４収支計算書（申請）</vt:lpstr>
      <vt:lpstr>【参考】宿泊費（甲地方）</vt:lpstr>
      <vt:lpstr>⑧債権者登録</vt:lpstr>
      <vt:lpstr>【参考】債権者登録（記入要領）</vt:lpstr>
      <vt:lpstr>通帳コピー（例）</vt:lpstr>
      <vt:lpstr>'①公社1号様式、別紙1、別紙2'!Print_Area</vt:lpstr>
      <vt:lpstr>'②（別添１）類似補助金確認表'!Print_Area</vt:lpstr>
      <vt:lpstr>'③　別紙3　補助事業実施計画一覧'!Print_Area</vt:lpstr>
      <vt:lpstr>'⑤様式第1号、別紙5（本申請様式）'!Print_Area</vt:lpstr>
      <vt:lpstr>'⑥　積算内訳一覧(別紙4関連）'!Print_Area</vt:lpstr>
      <vt:lpstr>'⑦　【出力のみ】別紙４収支計算書（申請）'!Print_Area</vt:lpstr>
      <vt:lpstr>⑧債権者登録!Print_Area</vt:lpstr>
      <vt:lpstr>'チェックシート (沖縄フェア開催)'!Print_Area</vt:lpstr>
      <vt:lpstr>'③　別紙3　補助事業実施計画一覧'!Print_Titles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座間味 翼</dc:creator>
  <cp:lastModifiedBy>長嶺 奈緒</cp:lastModifiedBy>
  <cp:lastPrinted>2025-04-03T01:20:34Z</cp:lastPrinted>
  <dcterms:created xsi:type="dcterms:W3CDTF">2025-03-07T02:47:33Z</dcterms:created>
  <dcterms:modified xsi:type="dcterms:W3CDTF">2025-04-07T01:30:33Z</dcterms:modified>
</cp:coreProperties>
</file>