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heckCompatibility="1"/>
  <mc:AlternateContent xmlns:mc="http://schemas.openxmlformats.org/markup-compatibility/2006">
    <mc:Choice Requires="x15">
      <x15ac:absPath xmlns:x15ac="http://schemas.microsoft.com/office/spreadsheetml/2010/11/ac" url="C:\Users\takeuchia.BSCO-211\Desktop\"/>
    </mc:Choice>
  </mc:AlternateContent>
  <xr:revisionPtr revIDLastSave="0" documentId="13_ncr:1_{B1D7A386-B787-45B0-B3B0-29A4CA3DD49B}" xr6:coauthVersionLast="47" xr6:coauthVersionMax="47" xr10:uidLastSave="{00000000-0000-0000-0000-000000000000}"/>
  <bookViews>
    <workbookView xWindow="-108" yWindow="-108" windowWidth="23256" windowHeight="12576" tabRatio="859" xr2:uid="{00000000-000D-0000-FFFF-FFFF00000000}"/>
  </bookViews>
  <sheets>
    <sheet name="様式8(管理法人）" sheetId="27" r:id="rId1"/>
    <sheet name="様式9(共同体構成員）" sheetId="13" r:id="rId2"/>
    <sheet name="＜記入例＞様式8(管理法人）" sheetId="22" r:id="rId3"/>
    <sheet name="＜記入例1＞様式9(共同体構成員）" sheetId="24" r:id="rId4"/>
    <sheet name="＜記入例2＞様式9(共同体構成員）" sheetId="23" r:id="rId5"/>
  </sheets>
  <definedNames>
    <definedName name="_xlnm.Print_Area" localSheetId="2">'＜記入例＞様式8(管理法人）'!$A$1:$F$65</definedName>
    <definedName name="_xlnm.Print_Area" localSheetId="3">'＜記入例1＞様式9(共同体構成員）'!$A$1:$F$48</definedName>
    <definedName name="_xlnm.Print_Area" localSheetId="4">'＜記入例2＞様式9(共同体構成員）'!$A$1:$F$47</definedName>
    <definedName name="_xlnm.Print_Area" localSheetId="0">'様式8(管理法人）'!$A$1:$F$69</definedName>
    <definedName name="_xlnm.Print_Area" localSheetId="1">'様式9(共同体構成員）'!$A$1:$F$49</definedName>
  </definedNames>
  <calcPr calcId="191029"/>
</workbook>
</file>

<file path=xl/calcChain.xml><?xml version="1.0" encoding="utf-8"?>
<calcChain xmlns="http://schemas.openxmlformats.org/spreadsheetml/2006/main">
  <c r="C59" i="27" l="1"/>
  <c r="D19" i="22"/>
  <c r="E10" i="22"/>
  <c r="D10" i="22"/>
  <c r="C10" i="22" s="1"/>
  <c r="C11" i="22"/>
  <c r="C56" i="27" l="1"/>
  <c r="E55" i="27"/>
  <c r="D55" i="27"/>
  <c r="C54" i="27"/>
  <c r="E53" i="27"/>
  <c r="D53" i="27"/>
  <c r="C52" i="27"/>
  <c r="E51" i="27"/>
  <c r="D51" i="27"/>
  <c r="C50" i="27"/>
  <c r="E49" i="27"/>
  <c r="D49" i="27"/>
  <c r="C49" i="27" s="1"/>
  <c r="C48" i="27"/>
  <c r="E47" i="27"/>
  <c r="D47" i="27"/>
  <c r="C46" i="27"/>
  <c r="C45" i="27"/>
  <c r="C44" i="27"/>
  <c r="E43" i="27"/>
  <c r="D43" i="27"/>
  <c r="C42" i="27"/>
  <c r="C41" i="27"/>
  <c r="E40" i="27"/>
  <c r="D40" i="27"/>
  <c r="C39" i="27"/>
  <c r="C38" i="27"/>
  <c r="E37" i="27"/>
  <c r="D37" i="27"/>
  <c r="C37" i="27" s="1"/>
  <c r="C36" i="27"/>
  <c r="E35" i="27"/>
  <c r="D35" i="27"/>
  <c r="C34" i="27"/>
  <c r="C33" i="27"/>
  <c r="C32" i="27"/>
  <c r="C31" i="27"/>
  <c r="C30" i="27"/>
  <c r="E29" i="27"/>
  <c r="D29" i="27"/>
  <c r="C27" i="27"/>
  <c r="E26" i="27"/>
  <c r="D26" i="27"/>
  <c r="C25" i="27"/>
  <c r="E24" i="27"/>
  <c r="D24" i="27"/>
  <c r="C24" i="27" s="1"/>
  <c r="C23" i="27"/>
  <c r="C22" i="27"/>
  <c r="C21" i="27"/>
  <c r="E20" i="27"/>
  <c r="D20" i="27"/>
  <c r="C20" i="27" s="1"/>
  <c r="C18" i="27"/>
  <c r="E17" i="27"/>
  <c r="D17" i="27"/>
  <c r="C16" i="27"/>
  <c r="C15" i="27"/>
  <c r="C14" i="27"/>
  <c r="E13" i="27"/>
  <c r="D13" i="27"/>
  <c r="C12" i="27"/>
  <c r="E11" i="27"/>
  <c r="D11" i="27"/>
  <c r="C11" i="27" s="1"/>
  <c r="C10" i="27"/>
  <c r="E9" i="27"/>
  <c r="D9" i="27"/>
  <c r="D13" i="23"/>
  <c r="C13" i="23" s="1"/>
  <c r="E13" i="23"/>
  <c r="C14" i="23"/>
  <c r="E40" i="13"/>
  <c r="E27" i="13" s="1"/>
  <c r="D40" i="13"/>
  <c r="C41" i="13"/>
  <c r="E11" i="13"/>
  <c r="D11" i="13"/>
  <c r="C12" i="13"/>
  <c r="E28" i="23"/>
  <c r="D28" i="23"/>
  <c r="C29" i="23"/>
  <c r="C24" i="23"/>
  <c r="C21" i="23"/>
  <c r="E31" i="24"/>
  <c r="D31" i="24"/>
  <c r="C33" i="24"/>
  <c r="C32" i="24"/>
  <c r="C28" i="24"/>
  <c r="E20" i="24"/>
  <c r="D20" i="24"/>
  <c r="C21" i="24"/>
  <c r="C14" i="24"/>
  <c r="C45" i="24"/>
  <c r="E44" i="24"/>
  <c r="D44" i="24"/>
  <c r="C43" i="24"/>
  <c r="E42" i="24"/>
  <c r="D42" i="24"/>
  <c r="C42" i="24" s="1"/>
  <c r="C39" i="24"/>
  <c r="E38" i="24"/>
  <c r="D38" i="24"/>
  <c r="C37" i="24"/>
  <c r="E36" i="24"/>
  <c r="D36" i="24"/>
  <c r="C35" i="24"/>
  <c r="E34" i="24"/>
  <c r="D34" i="24"/>
  <c r="C30" i="24"/>
  <c r="E29" i="24"/>
  <c r="D29" i="24"/>
  <c r="E27" i="24"/>
  <c r="D27" i="24"/>
  <c r="C25" i="24"/>
  <c r="E24" i="24"/>
  <c r="D24" i="24"/>
  <c r="C23" i="24"/>
  <c r="E22" i="24"/>
  <c r="D22" i="24"/>
  <c r="C18" i="24"/>
  <c r="E17" i="24"/>
  <c r="D17" i="24"/>
  <c r="C17" i="24" s="1"/>
  <c r="C16" i="24"/>
  <c r="E15" i="24"/>
  <c r="D15" i="24"/>
  <c r="E13" i="24"/>
  <c r="D13" i="24"/>
  <c r="E40" i="22"/>
  <c r="D40" i="22"/>
  <c r="C42" i="22"/>
  <c r="C41" i="22"/>
  <c r="C39" i="22"/>
  <c r="C38" i="22"/>
  <c r="C36" i="22"/>
  <c r="C35" i="22"/>
  <c r="E29" i="22"/>
  <c r="D29" i="22"/>
  <c r="C31" i="22"/>
  <c r="C30" i="22"/>
  <c r="E25" i="22"/>
  <c r="D25" i="22"/>
  <c r="C27" i="22"/>
  <c r="C26" i="22"/>
  <c r="C24" i="22"/>
  <c r="C22" i="22"/>
  <c r="C21" i="22"/>
  <c r="E20" i="22"/>
  <c r="D20" i="22"/>
  <c r="C15" i="22"/>
  <c r="E14" i="22"/>
  <c r="D14" i="22"/>
  <c r="C44" i="23"/>
  <c r="E43" i="23"/>
  <c r="D43" i="23"/>
  <c r="C43" i="23" s="1"/>
  <c r="C40" i="23"/>
  <c r="E39" i="23"/>
  <c r="D39" i="23"/>
  <c r="C38" i="23"/>
  <c r="E37" i="23"/>
  <c r="D37" i="23"/>
  <c r="C37" i="23" s="1"/>
  <c r="C36" i="23"/>
  <c r="E35" i="23"/>
  <c r="D35" i="23"/>
  <c r="C35" i="23" s="1"/>
  <c r="C34" i="23"/>
  <c r="E33" i="23"/>
  <c r="D33" i="23"/>
  <c r="C33" i="23" s="1"/>
  <c r="C32" i="23"/>
  <c r="E31" i="23"/>
  <c r="D31" i="23"/>
  <c r="C26" i="23"/>
  <c r="E25" i="23"/>
  <c r="D25" i="23"/>
  <c r="E23" i="23"/>
  <c r="D23" i="23"/>
  <c r="C22" i="23"/>
  <c r="E20" i="23"/>
  <c r="D20" i="23"/>
  <c r="C20" i="23" s="1"/>
  <c r="C18" i="23"/>
  <c r="E17" i="23"/>
  <c r="D17" i="23"/>
  <c r="C16" i="23"/>
  <c r="E15" i="23"/>
  <c r="D15" i="23"/>
  <c r="C15" i="23"/>
  <c r="C52" i="22"/>
  <c r="E51" i="22"/>
  <c r="D51" i="22"/>
  <c r="C50" i="22"/>
  <c r="E49" i="22"/>
  <c r="D49" i="22"/>
  <c r="C46" i="22"/>
  <c r="E45" i="22"/>
  <c r="D45" i="22"/>
  <c r="C44" i="22"/>
  <c r="E43" i="22"/>
  <c r="D43" i="22"/>
  <c r="E37" i="22"/>
  <c r="D37" i="22"/>
  <c r="E34" i="22"/>
  <c r="D34" i="22"/>
  <c r="C33" i="22"/>
  <c r="E32" i="22"/>
  <c r="D32" i="22"/>
  <c r="E23" i="22"/>
  <c r="D23" i="22"/>
  <c r="C18" i="22"/>
  <c r="E17" i="22"/>
  <c r="D17" i="22"/>
  <c r="C16" i="22"/>
  <c r="C13" i="22"/>
  <c r="E12" i="22"/>
  <c r="D12" i="22"/>
  <c r="C39" i="13"/>
  <c r="C24" i="13"/>
  <c r="D13" i="13"/>
  <c r="E13" i="13"/>
  <c r="C14" i="13"/>
  <c r="D15" i="13"/>
  <c r="E15" i="13"/>
  <c r="C16" i="13"/>
  <c r="D17" i="13"/>
  <c r="E17" i="13"/>
  <c r="C18" i="13"/>
  <c r="C51" i="27" l="1"/>
  <c r="C17" i="27"/>
  <c r="E28" i="27"/>
  <c r="E19" i="27"/>
  <c r="C26" i="27"/>
  <c r="C35" i="27"/>
  <c r="C29" i="27"/>
  <c r="C53" i="27"/>
  <c r="E8" i="27"/>
  <c r="C55" i="27"/>
  <c r="D28" i="27"/>
  <c r="C28" i="27" s="1"/>
  <c r="C13" i="27"/>
  <c r="C40" i="27"/>
  <c r="C47" i="27"/>
  <c r="C9" i="27"/>
  <c r="D19" i="27"/>
  <c r="C19" i="27" s="1"/>
  <c r="C43" i="27"/>
  <c r="D8" i="27"/>
  <c r="C17" i="23"/>
  <c r="D19" i="23"/>
  <c r="C39" i="23"/>
  <c r="D10" i="23"/>
  <c r="C10" i="23" s="1"/>
  <c r="E10" i="23"/>
  <c r="C36" i="24"/>
  <c r="C22" i="24"/>
  <c r="C15" i="24"/>
  <c r="C38" i="24"/>
  <c r="C27" i="24"/>
  <c r="C49" i="22"/>
  <c r="C40" i="13"/>
  <c r="D27" i="13"/>
  <c r="D10" i="13"/>
  <c r="E10" i="13"/>
  <c r="C10" i="13" s="1"/>
  <c r="C11" i="13"/>
  <c r="C13" i="13"/>
  <c r="C28" i="23"/>
  <c r="E27" i="23"/>
  <c r="E45" i="23" s="1"/>
  <c r="C25" i="23"/>
  <c r="C23" i="23"/>
  <c r="C31" i="23"/>
  <c r="E19" i="23"/>
  <c r="C19" i="23"/>
  <c r="C31" i="24"/>
  <c r="C34" i="24"/>
  <c r="C20" i="24"/>
  <c r="E10" i="24"/>
  <c r="E26" i="24"/>
  <c r="E19" i="24"/>
  <c r="C44" i="24"/>
  <c r="D10" i="24"/>
  <c r="C24" i="24"/>
  <c r="C29" i="24"/>
  <c r="D19" i="24"/>
  <c r="C13" i="24"/>
  <c r="D26" i="24"/>
  <c r="C34" i="22"/>
  <c r="C51" i="22"/>
  <c r="C32" i="22"/>
  <c r="C37" i="22"/>
  <c r="C43" i="22"/>
  <c r="C14" i="22"/>
  <c r="C17" i="22"/>
  <c r="C29" i="22"/>
  <c r="C23" i="22"/>
  <c r="C40" i="22"/>
  <c r="C20" i="22"/>
  <c r="C25" i="22"/>
  <c r="C45" i="22"/>
  <c r="E28" i="22"/>
  <c r="E9" i="22"/>
  <c r="C12" i="22"/>
  <c r="D27" i="23"/>
  <c r="E19" i="22"/>
  <c r="D9" i="22"/>
  <c r="D28" i="22"/>
  <c r="C15" i="13"/>
  <c r="C17" i="13"/>
  <c r="E57" i="27" l="1"/>
  <c r="D57" i="27"/>
  <c r="C8" i="27"/>
  <c r="C57" i="27" s="1"/>
  <c r="C9" i="22"/>
  <c r="C27" i="23"/>
  <c r="E46" i="24"/>
  <c r="C26" i="24"/>
  <c r="C19" i="24"/>
  <c r="D46" i="24"/>
  <c r="C10" i="24"/>
  <c r="D47" i="24"/>
  <c r="D48" i="24" s="1"/>
  <c r="C28" i="22"/>
  <c r="E53" i="22"/>
  <c r="D45" i="23"/>
  <c r="D53" i="22"/>
  <c r="C19" i="22"/>
  <c r="C53" i="22" l="1"/>
  <c r="C55" i="22" s="1"/>
  <c r="C60" i="27"/>
  <c r="C62" i="27"/>
  <c r="C64" i="27"/>
  <c r="C60" i="22"/>
  <c r="C46" i="24"/>
  <c r="D46" i="23"/>
  <c r="D47" i="23" s="1"/>
  <c r="C45" i="23"/>
  <c r="C45" i="13"/>
  <c r="C43" i="13"/>
  <c r="C37" i="13"/>
  <c r="C35" i="13"/>
  <c r="C33" i="13"/>
  <c r="C31" i="13"/>
  <c r="C29" i="13"/>
  <c r="C26" i="13"/>
  <c r="C22" i="13"/>
  <c r="C21" i="13"/>
  <c r="E44" i="13"/>
  <c r="D44" i="13"/>
  <c r="E42" i="13"/>
  <c r="D42" i="13"/>
  <c r="C42" i="13" s="1"/>
  <c r="E38" i="13"/>
  <c r="D38" i="13"/>
  <c r="C38" i="13" s="1"/>
  <c r="E36" i="13"/>
  <c r="D36" i="13"/>
  <c r="C36" i="13" s="1"/>
  <c r="E34" i="13"/>
  <c r="D34" i="13"/>
  <c r="E32" i="13"/>
  <c r="D32" i="13"/>
  <c r="C32" i="13" s="1"/>
  <c r="E30" i="13"/>
  <c r="D30" i="13"/>
  <c r="C30" i="13" s="1"/>
  <c r="E28" i="13"/>
  <c r="D28" i="13"/>
  <c r="E25" i="13"/>
  <c r="D25" i="13"/>
  <c r="E23" i="13"/>
  <c r="D23" i="13"/>
  <c r="C23" i="13" s="1"/>
  <c r="E20" i="13"/>
  <c r="D20" i="13"/>
  <c r="C56" i="22" l="1"/>
  <c r="C69" i="27"/>
  <c r="C58" i="22"/>
  <c r="C65" i="22" s="1"/>
  <c r="C25" i="13"/>
  <c r="C34" i="13"/>
  <c r="C44" i="13"/>
  <c r="C28" i="13"/>
  <c r="C27" i="13"/>
  <c r="C20" i="13"/>
  <c r="D19" i="13"/>
  <c r="E19" i="13"/>
  <c r="C19" i="13" l="1"/>
  <c r="E46" i="13"/>
  <c r="D46" i="13" l="1"/>
  <c r="C46" i="13" s="1"/>
  <c r="D47" i="13" l="1"/>
  <c r="D48"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金城 邦恵</author>
  </authors>
  <commentList>
    <comment ref="E40" authorId="0" shapeId="0" xr:uid="{160D36BD-A152-450F-A761-3F8B9D3C33CD}">
      <text>
        <r>
          <rPr>
            <sz val="9"/>
            <color indexed="81"/>
            <rFont val="メイリオ"/>
            <family val="3"/>
            <charset val="128"/>
          </rPr>
          <t>「様式１２」の計（Ⅰ＋Ⅱ＋Ⅲ）を転記する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金城 邦恵</author>
  </authors>
  <commentList>
    <comment ref="E37" authorId="0" shapeId="0" xr:uid="{6C231DC2-B098-486E-9564-0CE141D3C43F}">
      <text>
        <r>
          <rPr>
            <sz val="9"/>
            <color indexed="81"/>
            <rFont val="メイリオ"/>
            <family val="3"/>
            <charset val="128"/>
          </rPr>
          <t>「様式１２」の計（Ⅰ＋Ⅱ＋Ⅲ）を転記する</t>
        </r>
      </text>
    </comment>
  </commentList>
</comments>
</file>

<file path=xl/sharedStrings.xml><?xml version="1.0" encoding="utf-8"?>
<sst xmlns="http://schemas.openxmlformats.org/spreadsheetml/2006/main" count="348" uniqueCount="147">
  <si>
    <t>管理法人名</t>
    <rPh sb="0" eb="3">
      <t>カンリホウ</t>
    </rPh>
    <rPh sb="3" eb="5">
      <t>ジンメイ</t>
    </rPh>
    <phoneticPr fontId="2"/>
  </si>
  <si>
    <t>（単位：千円）</t>
    <rPh sb="1" eb="3">
      <t>タンイ</t>
    </rPh>
    <rPh sb="4" eb="6">
      <t>センエン</t>
    </rPh>
    <phoneticPr fontId="2"/>
  </si>
  <si>
    <t>項　　目</t>
    <rPh sb="0" eb="1">
      <t>コウ</t>
    </rPh>
    <rPh sb="3" eb="4">
      <t>メ</t>
    </rPh>
    <phoneticPr fontId="2"/>
  </si>
  <si>
    <t>Ⅱ．労務費</t>
    <rPh sb="2" eb="5">
      <t>ロウムヒ</t>
    </rPh>
    <phoneticPr fontId="2"/>
  </si>
  <si>
    <t>積算内訳及び備考</t>
    <rPh sb="0" eb="2">
      <t>セキサン</t>
    </rPh>
    <rPh sb="2" eb="4">
      <t>ウチワケ</t>
    </rPh>
    <rPh sb="4" eb="5">
      <t>オヨ</t>
    </rPh>
    <rPh sb="6" eb="8">
      <t>ビコウ</t>
    </rPh>
    <phoneticPr fontId="2"/>
  </si>
  <si>
    <t>共同体構成員名</t>
    <rPh sb="0" eb="3">
      <t>キョウドウタイ</t>
    </rPh>
    <rPh sb="3" eb="5">
      <t>コウセイ</t>
    </rPh>
    <rPh sb="5" eb="6">
      <t>イン</t>
    </rPh>
    <rPh sb="6" eb="7">
      <t>メイ</t>
    </rPh>
    <phoneticPr fontId="2"/>
  </si>
  <si>
    <t>Ⅲ．その他経費</t>
    <rPh sb="4" eb="5">
      <t>タ</t>
    </rPh>
    <rPh sb="5" eb="7">
      <t>ケイヒ</t>
    </rPh>
    <phoneticPr fontId="2"/>
  </si>
  <si>
    <t>補助率</t>
    <rPh sb="0" eb="2">
      <t>ホジョ</t>
    </rPh>
    <rPh sb="2" eb="3">
      <t>リツ</t>
    </rPh>
    <phoneticPr fontId="2"/>
  </si>
  <si>
    <t>ア　消耗品費</t>
    <rPh sb="5" eb="6">
      <t>ヒ</t>
    </rPh>
    <phoneticPr fontId="2"/>
  </si>
  <si>
    <t>ア　開発員費</t>
    <rPh sb="2" eb="4">
      <t>カイハツ</t>
    </rPh>
    <rPh sb="4" eb="5">
      <t>イン</t>
    </rPh>
    <phoneticPr fontId="2"/>
  </si>
  <si>
    <t>イ　補助員費</t>
    <rPh sb="2" eb="5">
      <t>ホジョイン</t>
    </rPh>
    <rPh sb="5" eb="6">
      <t>ヒ</t>
    </rPh>
    <phoneticPr fontId="2"/>
  </si>
  <si>
    <t>ウ　管理員費</t>
    <rPh sb="2" eb="4">
      <t>カンリ</t>
    </rPh>
    <rPh sb="4" eb="5">
      <t>イン</t>
    </rPh>
    <rPh sb="5" eb="6">
      <t>ヒ</t>
    </rPh>
    <phoneticPr fontId="2"/>
  </si>
  <si>
    <t>ウ　旅費</t>
    <phoneticPr fontId="2"/>
  </si>
  <si>
    <t>委託契約額（管理法人⇔共同体構成員）</t>
    <rPh sb="0" eb="2">
      <t>イタク</t>
    </rPh>
    <rPh sb="2" eb="4">
      <t>ケイヤク</t>
    </rPh>
    <rPh sb="4" eb="5">
      <t>ガク</t>
    </rPh>
    <rPh sb="6" eb="8">
      <t>カンリ</t>
    </rPh>
    <rPh sb="8" eb="10">
      <t>ホウジン</t>
    </rPh>
    <rPh sb="11" eb="14">
      <t>キョウドウタイ</t>
    </rPh>
    <rPh sb="14" eb="17">
      <t>コウセイイン</t>
    </rPh>
    <phoneticPr fontId="2"/>
  </si>
  <si>
    <t>-</t>
    <phoneticPr fontId="2"/>
  </si>
  <si>
    <t>※　管理法人を除く共同体構成員の使用する経費について共同体毎に記入して下さい。</t>
    <rPh sb="2" eb="4">
      <t>カンリ</t>
    </rPh>
    <rPh sb="4" eb="6">
      <t>ホウジン</t>
    </rPh>
    <rPh sb="7" eb="8">
      <t>ノゾ</t>
    </rPh>
    <rPh sb="9" eb="12">
      <t>キョウドウタイ</t>
    </rPh>
    <rPh sb="12" eb="15">
      <t>コウセイイン</t>
    </rPh>
    <rPh sb="16" eb="18">
      <t>シヨウ</t>
    </rPh>
    <rPh sb="20" eb="22">
      <t>ケイヒ</t>
    </rPh>
    <rPh sb="26" eb="28">
      <t>キョウドウ</t>
    </rPh>
    <rPh sb="28" eb="29">
      <t>タイ</t>
    </rPh>
    <rPh sb="29" eb="30">
      <t>ゴト</t>
    </rPh>
    <rPh sb="31" eb="33">
      <t>キニュウ</t>
    </rPh>
    <rPh sb="35" eb="36">
      <t>クダ</t>
    </rPh>
    <phoneticPr fontId="2"/>
  </si>
  <si>
    <t>管理法人
事業費</t>
    <rPh sb="0" eb="2">
      <t>カンリ</t>
    </rPh>
    <rPh sb="2" eb="4">
      <t>ホウジン</t>
    </rPh>
    <rPh sb="5" eb="8">
      <t>ジギョウヒ</t>
    </rPh>
    <phoneticPr fontId="2"/>
  </si>
  <si>
    <t>Ⅰ．製品開発用設備費</t>
    <rPh sb="2" eb="4">
      <t>セイヒン</t>
    </rPh>
    <rPh sb="4" eb="7">
      <t>カイハツヨウ</t>
    </rPh>
    <rPh sb="7" eb="10">
      <t>セツビヒ</t>
    </rPh>
    <rPh sb="9" eb="10">
      <t>ヒ</t>
    </rPh>
    <phoneticPr fontId="2"/>
  </si>
  <si>
    <t>イ　光熱水料費</t>
    <rPh sb="2" eb="4">
      <t>コウネツ</t>
    </rPh>
    <rPh sb="4" eb="5">
      <t>ミズ</t>
    </rPh>
    <rPh sb="5" eb="6">
      <t>リョウ</t>
    </rPh>
    <rPh sb="6" eb="7">
      <t>ヒ</t>
    </rPh>
    <phoneticPr fontId="2"/>
  </si>
  <si>
    <t>≧50％(管理法人の開発費は総額の50％以上)</t>
    <rPh sb="5" eb="7">
      <t>カンリ</t>
    </rPh>
    <rPh sb="7" eb="9">
      <t>ホウジン</t>
    </rPh>
    <rPh sb="10" eb="13">
      <t>カイハツヒ</t>
    </rPh>
    <rPh sb="14" eb="16">
      <t>ソウガク</t>
    </rPh>
    <rPh sb="20" eb="22">
      <t>イジョウ</t>
    </rPh>
    <phoneticPr fontId="2"/>
  </si>
  <si>
    <t>合 計 (Ⅰ＋Ⅱ＋Ⅲ）</t>
    <rPh sb="0" eb="1">
      <t>ゴウ</t>
    </rPh>
    <rPh sb="2" eb="3">
      <t>ケイ</t>
    </rPh>
    <phoneticPr fontId="2"/>
  </si>
  <si>
    <t>≦75％ (補助率の上限は開発総額の3/4)</t>
    <rPh sb="6" eb="9">
      <t>ホジョリツ</t>
    </rPh>
    <rPh sb="10" eb="12">
      <t>ジョウゲン</t>
    </rPh>
    <rPh sb="13" eb="15">
      <t>カイハツ</t>
    </rPh>
    <rPh sb="15" eb="17">
      <t>ソウガク</t>
    </rPh>
    <phoneticPr fontId="2"/>
  </si>
  <si>
    <t>　・</t>
  </si>
  <si>
    <t>　・</t>
    <phoneticPr fontId="2"/>
  </si>
  <si>
    <t>　・</t>
    <phoneticPr fontId="2"/>
  </si>
  <si>
    <t>ア 開発員費</t>
    <rPh sb="2" eb="4">
      <t>カイハツ</t>
    </rPh>
    <rPh sb="4" eb="5">
      <t>イン</t>
    </rPh>
    <phoneticPr fontId="2"/>
  </si>
  <si>
    <t>イ 補助員費</t>
    <rPh sb="2" eb="5">
      <t>ホジョイン</t>
    </rPh>
    <rPh sb="5" eb="6">
      <t>ヒ</t>
    </rPh>
    <phoneticPr fontId="2"/>
  </si>
  <si>
    <t>ウ 管理員費</t>
    <rPh sb="2" eb="4">
      <t>カンリ</t>
    </rPh>
    <rPh sb="4" eb="5">
      <t>イン</t>
    </rPh>
    <rPh sb="5" eb="6">
      <t>ヒ</t>
    </rPh>
    <phoneticPr fontId="2"/>
  </si>
  <si>
    <t>ア 消耗品費</t>
    <rPh sb="5" eb="6">
      <t>ヒ</t>
    </rPh>
    <phoneticPr fontId="2"/>
  </si>
  <si>
    <t>イ 光熱水料費</t>
    <rPh sb="2" eb="4">
      <t>コウネツ</t>
    </rPh>
    <rPh sb="4" eb="5">
      <t>ミズ</t>
    </rPh>
    <rPh sb="5" eb="6">
      <t>リョウ</t>
    </rPh>
    <rPh sb="6" eb="7">
      <t>ヒ</t>
    </rPh>
    <phoneticPr fontId="2"/>
  </si>
  <si>
    <t>ウ 旅費</t>
    <phoneticPr fontId="2"/>
  </si>
  <si>
    <t>エ 委託費(共同体構成員）</t>
    <rPh sb="2" eb="4">
      <t>イタク</t>
    </rPh>
    <rPh sb="4" eb="5">
      <t>ヒ</t>
    </rPh>
    <rPh sb="6" eb="9">
      <t>キョウドウタイ</t>
    </rPh>
    <rPh sb="9" eb="12">
      <t>コウセイイン</t>
    </rPh>
    <phoneticPr fontId="2"/>
  </si>
  <si>
    <t>オ 委託費(共同体構成員以外）</t>
    <rPh sb="2" eb="4">
      <t>イタク</t>
    </rPh>
    <rPh sb="4" eb="5">
      <t>ヒ</t>
    </rPh>
    <rPh sb="6" eb="9">
      <t>キョウドウタイ</t>
    </rPh>
    <rPh sb="9" eb="12">
      <t>コウセイイン</t>
    </rPh>
    <rPh sb="12" eb="14">
      <t>イガイ</t>
    </rPh>
    <phoneticPr fontId="2"/>
  </si>
  <si>
    <t>カ 委員会費</t>
    <rPh sb="2" eb="5">
      <t>イインカイ</t>
    </rPh>
    <rPh sb="5" eb="6">
      <t>ヒ</t>
    </rPh>
    <phoneticPr fontId="2"/>
  </si>
  <si>
    <t>キ 借料費</t>
    <rPh sb="2" eb="4">
      <t>シャクリョウ</t>
    </rPh>
    <rPh sb="4" eb="5">
      <t>ヒ</t>
    </rPh>
    <phoneticPr fontId="2"/>
  </si>
  <si>
    <t>補助金交付
申請額(A)</t>
    <rPh sb="0" eb="3">
      <t>ホジョキン</t>
    </rPh>
    <rPh sb="3" eb="5">
      <t>コウフ</t>
    </rPh>
    <rPh sb="6" eb="8">
      <t>シンセイ</t>
    </rPh>
    <rPh sb="8" eb="9">
      <t>ガク</t>
    </rPh>
    <phoneticPr fontId="2"/>
  </si>
  <si>
    <t>共同体負担額
(B)</t>
    <rPh sb="0" eb="3">
      <t>キョウドウタイ</t>
    </rPh>
    <rPh sb="3" eb="5">
      <t>フタン</t>
    </rPh>
    <rPh sb="5" eb="6">
      <t>ガク</t>
    </rPh>
    <phoneticPr fontId="2"/>
  </si>
  <si>
    <t>開発総額
(C＝A＋B)</t>
    <rPh sb="0" eb="2">
      <t>カイハツ</t>
    </rPh>
    <rPh sb="2" eb="4">
      <t>ソウガク</t>
    </rPh>
    <phoneticPr fontId="2"/>
  </si>
  <si>
    <t>計(Ⅰ＋Ⅱ＋Ⅲ）</t>
    <rPh sb="0" eb="1">
      <t>ケイ</t>
    </rPh>
    <phoneticPr fontId="2"/>
  </si>
  <si>
    <r>
      <t>補助金交付申請額　積算内訳</t>
    </r>
    <r>
      <rPr>
        <b/>
        <sz val="8"/>
        <color theme="1"/>
        <rFont val="メイリオ"/>
        <family val="3"/>
        <charset val="128"/>
      </rPr>
      <t>　</t>
    </r>
    <r>
      <rPr>
        <b/>
        <sz val="8"/>
        <color indexed="8"/>
        <rFont val="メイリオ"/>
        <family val="3"/>
        <charset val="128"/>
      </rPr>
      <t>（税抜）</t>
    </r>
    <rPh sb="0" eb="3">
      <t>ホジョキン</t>
    </rPh>
    <rPh sb="3" eb="5">
      <t>コウフ</t>
    </rPh>
    <rPh sb="5" eb="7">
      <t>シンセイ</t>
    </rPh>
    <rPh sb="7" eb="8">
      <t>ガク</t>
    </rPh>
    <rPh sb="9" eb="11">
      <t>セキサン</t>
    </rPh>
    <rPh sb="11" eb="13">
      <t>ウチワケ</t>
    </rPh>
    <rPh sb="15" eb="17">
      <t>ゼイヌキ</t>
    </rPh>
    <phoneticPr fontId="2"/>
  </si>
  <si>
    <t>　・Ｄ大学</t>
    <rPh sb="3" eb="5">
      <t>ダイガク</t>
    </rPh>
    <phoneticPr fontId="2"/>
  </si>
  <si>
    <t>　・</t>
    <phoneticPr fontId="2"/>
  </si>
  <si>
    <t>　・</t>
    <phoneticPr fontId="2"/>
  </si>
  <si>
    <t>　・</t>
    <phoneticPr fontId="2"/>
  </si>
  <si>
    <t>開発総額
(C＝Ａ＋Ｂ)</t>
    <rPh sb="0" eb="2">
      <t>カイハツ</t>
    </rPh>
    <rPh sb="2" eb="4">
      <t>ソウガク</t>
    </rPh>
    <phoneticPr fontId="2"/>
  </si>
  <si>
    <t>（私立大学のみ計上可）</t>
    <phoneticPr fontId="2"/>
  </si>
  <si>
    <t>　・石英グラス固定治具</t>
    <rPh sb="2" eb="4">
      <t>セキエイ</t>
    </rPh>
    <rPh sb="7" eb="9">
      <t>コテイ</t>
    </rPh>
    <rPh sb="9" eb="11">
      <t>ジグ</t>
    </rPh>
    <phoneticPr fontId="2"/>
  </si>
  <si>
    <t>　・開発会議</t>
    <rPh sb="2" eb="4">
      <t>カイハツ</t>
    </rPh>
    <rPh sb="4" eb="6">
      <t>カイギ</t>
    </rPh>
    <phoneticPr fontId="2"/>
  </si>
  <si>
    <r>
      <t>　</t>
    </r>
    <r>
      <rPr>
        <sz val="8"/>
        <color theme="1"/>
        <rFont val="メイリオ"/>
        <family val="3"/>
        <charset val="128"/>
      </rPr>
      <t>・○○分析委託費</t>
    </r>
    <rPh sb="4" eb="6">
      <t>ブンセキ</t>
    </rPh>
    <rPh sb="6" eb="8">
      <t>イタク</t>
    </rPh>
    <rPh sb="8" eb="9">
      <t>ヒ</t>
    </rPh>
    <phoneticPr fontId="2"/>
  </si>
  <si>
    <t>　・マーケティング調査委託費</t>
    <rPh sb="9" eb="11">
      <t>チョウサ</t>
    </rPh>
    <rPh sb="11" eb="13">
      <t>イタク</t>
    </rPh>
    <rPh sb="13" eb="14">
      <t>ヒ</t>
    </rPh>
    <phoneticPr fontId="2"/>
  </si>
  <si>
    <t>　・大城○○</t>
    <rPh sb="2" eb="4">
      <t>オオシロ</t>
    </rPh>
    <phoneticPr fontId="2"/>
  </si>
  <si>
    <t>　・比嘉○○（開発リーダー）</t>
    <rPh sb="2" eb="4">
      <t>ヒガ</t>
    </rPh>
    <rPh sb="7" eb="9">
      <t>カイハツ</t>
    </rPh>
    <phoneticPr fontId="2"/>
  </si>
  <si>
    <t>　・原材料</t>
    <rPh sb="2" eb="5">
      <t>ゲンザイリョウ</t>
    </rPh>
    <phoneticPr fontId="2"/>
  </si>
  <si>
    <t>　・ベーキング装置リース料</t>
    <rPh sb="7" eb="9">
      <t>ソウチ</t>
    </rPh>
    <rPh sb="12" eb="13">
      <t>リョウ</t>
    </rPh>
    <phoneticPr fontId="2"/>
  </si>
  <si>
    <t>消費税（10％）</t>
    <rPh sb="0" eb="3">
      <t>ショウヒゼイ</t>
    </rPh>
    <phoneticPr fontId="2"/>
  </si>
  <si>
    <t>※経費項目については、公募要領「P.3  3.補助内容  (2)補助対象経費」を参照下さい。</t>
    <phoneticPr fontId="2"/>
  </si>
  <si>
    <t>※経費項目については、公募要領「P.3  3.補助内容  (2)補助対象経費」を参照下さい。</t>
    <rPh sb="1" eb="3">
      <t>ケイヒ</t>
    </rPh>
    <rPh sb="3" eb="5">
      <t>コウモク</t>
    </rPh>
    <rPh sb="11" eb="13">
      <t>コウボ</t>
    </rPh>
    <rPh sb="13" eb="15">
      <t>ヨウリョウ</t>
    </rPh>
    <rPh sb="23" eb="25">
      <t>ホジョ</t>
    </rPh>
    <rPh sb="25" eb="27">
      <t>ナイヨウ</t>
    </rPh>
    <rPh sb="32" eb="34">
      <t>ホジョ</t>
    </rPh>
    <rPh sb="34" eb="36">
      <t>タイショウ</t>
    </rPh>
    <rPh sb="36" eb="38">
      <t>ケイヒ</t>
    </rPh>
    <rPh sb="40" eb="42">
      <t>サンショウ</t>
    </rPh>
    <rPh sb="42" eb="43">
      <t>クダ</t>
    </rPh>
    <phoneticPr fontId="2"/>
  </si>
  <si>
    <t>※管理法人と共同体構成員との委託契約額は、上記「エ 委託費(共同体構成員)」の「補助金交付申請額(A)」欄に</t>
    <rPh sb="6" eb="9">
      <t>キョウドウタイ</t>
    </rPh>
    <rPh sb="9" eb="11">
      <t>コウセイ</t>
    </rPh>
    <rPh sb="11" eb="12">
      <t>イン</t>
    </rPh>
    <rPh sb="30" eb="33">
      <t>キョウドウタイ</t>
    </rPh>
    <rPh sb="33" eb="36">
      <t>コウセイイン</t>
    </rPh>
    <rPh sb="40" eb="43">
      <t>ホジョキン</t>
    </rPh>
    <rPh sb="43" eb="45">
      <t>コウフ</t>
    </rPh>
    <rPh sb="45" eb="48">
      <t>シンセイガク</t>
    </rPh>
    <phoneticPr fontId="2"/>
  </si>
  <si>
    <t>　記載された額に消費税を加えた額となります。</t>
    <phoneticPr fontId="2"/>
  </si>
  <si>
    <t>※備考欄に経費積算の内訳を記載してください。また、見積書やカタログ等の根拠資料の提示を求められる場合があります。</t>
    <rPh sb="1" eb="3">
      <t>ビコウ</t>
    </rPh>
    <rPh sb="3" eb="4">
      <t>ラン</t>
    </rPh>
    <rPh sb="5" eb="7">
      <t>ケイヒ</t>
    </rPh>
    <rPh sb="7" eb="9">
      <t>セキサン</t>
    </rPh>
    <rPh sb="10" eb="12">
      <t>ウチワケ</t>
    </rPh>
    <rPh sb="13" eb="15">
      <t>キサイ</t>
    </rPh>
    <rPh sb="25" eb="27">
      <t>ミツモリ</t>
    </rPh>
    <rPh sb="27" eb="28">
      <t>ショ</t>
    </rPh>
    <rPh sb="33" eb="34">
      <t>ナド</t>
    </rPh>
    <rPh sb="35" eb="37">
      <t>コンキョ</t>
    </rPh>
    <rPh sb="37" eb="39">
      <t>シリョウ</t>
    </rPh>
    <rPh sb="40" eb="42">
      <t>テイジ</t>
    </rPh>
    <rPh sb="43" eb="44">
      <t>モト</t>
    </rPh>
    <rPh sb="48" eb="50">
      <t>バアイ</t>
    </rPh>
    <phoneticPr fontId="2"/>
  </si>
  <si>
    <t>　※「様式12」の計(Ⅰ＋Ⅱ＋Ⅲ)を転記する</t>
    <rPh sb="3" eb="5">
      <t>ヨウシキ</t>
    </rPh>
    <rPh sb="9" eb="10">
      <t>ケイ</t>
    </rPh>
    <rPh sb="18" eb="20">
      <t>テンキ</t>
    </rPh>
    <phoneticPr fontId="2"/>
  </si>
  <si>
    <t>　・金城○○（主任研究員）</t>
    <rPh sb="2" eb="4">
      <t>キンジョウ</t>
    </rPh>
    <rPh sb="7" eb="9">
      <t>シュニン</t>
    </rPh>
    <rPh sb="9" eb="12">
      <t>ケンキュウイン</t>
    </rPh>
    <phoneticPr fontId="2"/>
  </si>
  <si>
    <t>○○の遮光性分析の委託×1回
サブ③ レジスト塗布後の遮光性診断試験</t>
    <rPh sb="3" eb="6">
      <t>シャコウセイ</t>
    </rPh>
    <rPh sb="6" eb="8">
      <t>ブンセキ</t>
    </rPh>
    <rPh sb="9" eb="11">
      <t>イタク</t>
    </rPh>
    <rPh sb="13" eb="14">
      <t>カイ</t>
    </rPh>
    <rPh sb="23" eb="25">
      <t>トフ</t>
    </rPh>
    <rPh sb="25" eb="26">
      <t>ゴ</t>
    </rPh>
    <rPh sb="27" eb="30">
      <t>シャコウセイ</t>
    </rPh>
    <rPh sb="30" eb="32">
      <t>シンダン</t>
    </rPh>
    <rPh sb="32" eb="34">
      <t>シケン</t>
    </rPh>
    <phoneticPr fontId="2"/>
  </si>
  <si>
    <t>マーケティング調査の委託×2回
サブ③ ターゲットユーザーサンプル評価
サブ④ 競合他社製品市場占有度調査</t>
    <rPh sb="7" eb="9">
      <t>チョウサ</t>
    </rPh>
    <rPh sb="10" eb="12">
      <t>イタク</t>
    </rPh>
    <rPh sb="14" eb="15">
      <t>カイ</t>
    </rPh>
    <rPh sb="33" eb="35">
      <t>ヒョウカ</t>
    </rPh>
    <rPh sb="40" eb="42">
      <t>キョウゴウ</t>
    </rPh>
    <rPh sb="42" eb="44">
      <t>タシャ</t>
    </rPh>
    <rPh sb="44" eb="46">
      <t>セイヒン</t>
    </rPh>
    <rPh sb="46" eb="48">
      <t>シジョウ</t>
    </rPh>
    <rPh sb="48" eb="50">
      <t>センユウ</t>
    </rPh>
    <rPh sb="50" eb="51">
      <t>ド</t>
    </rPh>
    <rPh sb="51" eb="53">
      <t>チョウサ</t>
    </rPh>
    <phoneticPr fontId="2"/>
  </si>
  <si>
    <t>100千円×2カ月×1台</t>
    <rPh sb="3" eb="4">
      <t>セン</t>
    </rPh>
    <rPh sb="4" eb="5">
      <t>エン</t>
    </rPh>
    <rPh sb="8" eb="9">
      <t>ゲツ</t>
    </rPh>
    <rPh sb="11" eb="12">
      <t>ダイ</t>
    </rPh>
    <phoneticPr fontId="2"/>
  </si>
  <si>
    <t>　・宮城○○（課長）</t>
    <rPh sb="2" eb="4">
      <t>ミヤギ</t>
    </rPh>
    <rPh sb="7" eb="9">
      <t>カチョウ</t>
    </rPh>
    <phoneticPr fontId="2"/>
  </si>
  <si>
    <t>　・試作品検証会議</t>
    <rPh sb="2" eb="5">
      <t>シサクヒン</t>
    </rPh>
    <rPh sb="5" eb="7">
      <t>ケンショウ</t>
    </rPh>
    <rPh sb="7" eb="9">
      <t>カイギ</t>
    </rPh>
    <phoneticPr fontId="2"/>
  </si>
  <si>
    <t>　・事業進捗会議</t>
    <rPh sb="2" eb="4">
      <t>ジギョウ</t>
    </rPh>
    <rPh sb="4" eb="6">
      <t>シンチョク</t>
    </rPh>
    <rPh sb="6" eb="8">
      <t>カイギ</t>
    </rPh>
    <phoneticPr fontId="2"/>
  </si>
  <si>
    <t>　・学生A</t>
    <rPh sb="2" eb="4">
      <t>ガクセイ</t>
    </rPh>
    <phoneticPr fontId="2"/>
  </si>
  <si>
    <t>　・山城○○（研究員）</t>
    <rPh sb="2" eb="4">
      <t>ヤマシロ</t>
    </rPh>
    <rPh sb="7" eb="10">
      <t>ケンキュウイン</t>
    </rPh>
    <phoneticPr fontId="2"/>
  </si>
  <si>
    <t>　・○○実験用品一式</t>
    <rPh sb="4" eb="6">
      <t>ジッケン</t>
    </rPh>
    <rPh sb="6" eb="7">
      <t>ヨウ</t>
    </rPh>
    <rPh sb="7" eb="8">
      <t>ヒン</t>
    </rPh>
    <rPh sb="8" eb="10">
      <t>イッシキ</t>
    </rPh>
    <phoneticPr fontId="2"/>
  </si>
  <si>
    <t>　・□□の分析</t>
    <rPh sb="5" eb="7">
      <t>ブンセキ</t>
    </rPh>
    <phoneticPr fontId="2"/>
  </si>
  <si>
    <t>アセトニトリル 20千円×10本
塗膜厚み測定機 40千円×1個</t>
    <rPh sb="10" eb="11">
      <t>セン</t>
    </rPh>
    <rPh sb="11" eb="12">
      <t>エン</t>
    </rPh>
    <rPh sb="15" eb="16">
      <t>ホン</t>
    </rPh>
    <rPh sb="17" eb="19">
      <t>トマク</t>
    </rPh>
    <rPh sb="19" eb="20">
      <t>アツ</t>
    </rPh>
    <rPh sb="21" eb="23">
      <t>ソクテイ</t>
    </rPh>
    <rPh sb="23" eb="24">
      <t>キ</t>
    </rPh>
    <rPh sb="27" eb="28">
      <t>セン</t>
    </rPh>
    <rPh sb="28" eb="29">
      <t>エン</t>
    </rPh>
    <rPh sb="31" eb="32">
      <t>コ</t>
    </rPh>
    <phoneticPr fontId="2"/>
  </si>
  <si>
    <t>　・研磨用シリカスラリー</t>
    <rPh sb="2" eb="4">
      <t>ケンマ</t>
    </rPh>
    <rPh sb="4" eb="5">
      <t>ヨウ</t>
    </rPh>
    <phoneticPr fontId="2"/>
  </si>
  <si>
    <t>　・㈱ＡＢＣ東京</t>
    <rPh sb="6" eb="8">
      <t>トウキョウ</t>
    </rPh>
    <phoneticPr fontId="2"/>
  </si>
  <si>
    <t>（学校規定）5千円×5時間×6日×4ヶ月</t>
    <rPh sb="1" eb="3">
      <t>ガッコウ</t>
    </rPh>
    <rPh sb="3" eb="5">
      <t>キテイ</t>
    </rPh>
    <rPh sb="7" eb="8">
      <t>セン</t>
    </rPh>
    <rPh sb="8" eb="9">
      <t>エン</t>
    </rPh>
    <rPh sb="11" eb="13">
      <t>ジカン</t>
    </rPh>
    <rPh sb="15" eb="16">
      <t>ニチ</t>
    </rPh>
    <rPh sb="19" eb="20">
      <t>ゲツ</t>
    </rPh>
    <phoneticPr fontId="2"/>
  </si>
  <si>
    <t>（学校規定）800円×5時間×10日×3ヶ月</t>
    <rPh sb="1" eb="3">
      <t>ガッコウ</t>
    </rPh>
    <rPh sb="3" eb="5">
      <t>キテイ</t>
    </rPh>
    <rPh sb="9" eb="10">
      <t>エン</t>
    </rPh>
    <rPh sb="12" eb="14">
      <t>ジカン</t>
    </rPh>
    <rPh sb="17" eb="18">
      <t>ニチ</t>
    </rPh>
    <rPh sb="21" eb="22">
      <t>ゲツ</t>
    </rPh>
    <phoneticPr fontId="2"/>
  </si>
  <si>
    <t>フラスコ 5千円×４個
実験用マウス 2千円×10匹</t>
    <rPh sb="6" eb="8">
      <t>センエン</t>
    </rPh>
    <rPh sb="10" eb="11">
      <t>コ</t>
    </rPh>
    <rPh sb="12" eb="15">
      <t>ジッケンヨウ</t>
    </rPh>
    <rPh sb="20" eb="21">
      <t>０００</t>
    </rPh>
    <rPh sb="21" eb="22">
      <t>エン</t>
    </rPh>
    <rPh sb="25" eb="26">
      <t>ヒキ</t>
    </rPh>
    <phoneticPr fontId="2"/>
  </si>
  <si>
    <t>※【様式８】に算入する「委託費（共同体構成員）」は、【様式９】の計欄を転記して下さい。</t>
    <rPh sb="2" eb="4">
      <t>ヨウシキ</t>
    </rPh>
    <rPh sb="7" eb="9">
      <t>サンニュウ</t>
    </rPh>
    <rPh sb="12" eb="14">
      <t>イタク</t>
    </rPh>
    <rPh sb="14" eb="15">
      <t>ヒ</t>
    </rPh>
    <rPh sb="16" eb="19">
      <t>キョウドウタイ</t>
    </rPh>
    <rPh sb="19" eb="22">
      <t>コウセイイン</t>
    </rPh>
    <rPh sb="27" eb="29">
      <t>ヨウシキ</t>
    </rPh>
    <rPh sb="32" eb="33">
      <t>ケイ</t>
    </rPh>
    <rPh sb="33" eb="34">
      <t>ラン</t>
    </rPh>
    <rPh sb="35" eb="37">
      <t>テンキ</t>
    </rPh>
    <rPh sb="39" eb="40">
      <t>クダ</t>
    </rPh>
    <phoneticPr fontId="2"/>
  </si>
  <si>
    <t>【様式８】</t>
    <rPh sb="1" eb="3">
      <t>ヨウシキ</t>
    </rPh>
    <phoneticPr fontId="2"/>
  </si>
  <si>
    <t>【様式９】</t>
    <rPh sb="1" eb="3">
      <t>ヨウシキ</t>
    </rPh>
    <phoneticPr fontId="2"/>
  </si>
  <si>
    <t>　・研磨砥石</t>
    <rPh sb="2" eb="4">
      <t>ケンマ</t>
    </rPh>
    <rPh sb="4" eb="6">
      <t>トイシ</t>
    </rPh>
    <phoneticPr fontId="2"/>
  </si>
  <si>
    <t>　</t>
    <phoneticPr fontId="2"/>
  </si>
  <si>
    <t>　・平坦度検査機</t>
    <rPh sb="2" eb="5">
      <t>ヘイタンド</t>
    </rPh>
    <rPh sb="5" eb="8">
      <t>ケンサキ</t>
    </rPh>
    <phoneticPr fontId="2"/>
  </si>
  <si>
    <t>〇〇〇〇の製品開発</t>
    <phoneticPr fontId="2"/>
  </si>
  <si>
    <t>〇〇株式会社</t>
    <phoneticPr fontId="2"/>
  </si>
  <si>
    <t>サブ② 研磨後の硝子平坦度測定用途
200千円×1台</t>
    <phoneticPr fontId="2"/>
  </si>
  <si>
    <t>80千円×1名×2回（管理法人進捗会議）沖縄</t>
    <rPh sb="2" eb="3">
      <t>セン</t>
    </rPh>
    <rPh sb="3" eb="4">
      <t>エン</t>
    </rPh>
    <rPh sb="6" eb="7">
      <t>メイ</t>
    </rPh>
    <rPh sb="9" eb="10">
      <t>カイ</t>
    </rPh>
    <rPh sb="11" eb="13">
      <t>カンリ</t>
    </rPh>
    <rPh sb="13" eb="15">
      <t>ホウジン</t>
    </rPh>
    <rPh sb="15" eb="17">
      <t>シンチョク</t>
    </rPh>
    <rPh sb="17" eb="19">
      <t>カイギ</t>
    </rPh>
    <rPh sb="20" eb="22">
      <t>オキナワ</t>
    </rPh>
    <phoneticPr fontId="2"/>
  </si>
  <si>
    <t>（等級22）2,460円×3時間×10日×4ヶ月</t>
    <rPh sb="1" eb="3">
      <t>トウキュウ</t>
    </rPh>
    <rPh sb="11" eb="12">
      <t>エン</t>
    </rPh>
    <rPh sb="14" eb="16">
      <t>ジカン</t>
    </rPh>
    <rPh sb="19" eb="20">
      <t>ニチ</t>
    </rPh>
    <rPh sb="23" eb="24">
      <t>ゲツ</t>
    </rPh>
    <phoneticPr fontId="2"/>
  </si>
  <si>
    <t>40千円×1名×2回（サンプル評価）山形</t>
    <rPh sb="18" eb="20">
      <t>ヤマガタ</t>
    </rPh>
    <phoneticPr fontId="2"/>
  </si>
  <si>
    <t>サブ③ グラス塗布用レジスト 50千円×10個
○○フィルム 10千円×20枚
培養液65千円×1本</t>
    <rPh sb="17" eb="18">
      <t>セン</t>
    </rPh>
    <rPh sb="18" eb="19">
      <t>エン</t>
    </rPh>
    <rPh sb="22" eb="23">
      <t>コ</t>
    </rPh>
    <rPh sb="33" eb="34">
      <t>セン</t>
    </rPh>
    <rPh sb="34" eb="35">
      <t>エン</t>
    </rPh>
    <rPh sb="38" eb="39">
      <t>マイ</t>
    </rPh>
    <rPh sb="40" eb="42">
      <t>バイヨウ</t>
    </rPh>
    <rPh sb="42" eb="43">
      <t>エキ</t>
    </rPh>
    <rPh sb="45" eb="46">
      <t>セン</t>
    </rPh>
    <rPh sb="46" eb="47">
      <t>エン</t>
    </rPh>
    <rPh sb="49" eb="50">
      <t>ホン</t>
    </rPh>
    <phoneticPr fontId="2"/>
  </si>
  <si>
    <t>株式会社ＡＢＣ東京</t>
    <phoneticPr fontId="2"/>
  </si>
  <si>
    <t>※カラーの網掛け部には数式が設定されているので、行の追加や削除の際にはご注意ください。</t>
    <phoneticPr fontId="2"/>
  </si>
  <si>
    <t>D大学</t>
    <rPh sb="1" eb="3">
      <t>ダイガク</t>
    </rPh>
    <phoneticPr fontId="2"/>
  </si>
  <si>
    <t>エ　委託費(共同体構成員以外）</t>
    <rPh sb="2" eb="4">
      <t>イタク</t>
    </rPh>
    <rPh sb="4" eb="5">
      <t>ヒ</t>
    </rPh>
    <rPh sb="6" eb="9">
      <t>キョウドウタイ</t>
    </rPh>
    <rPh sb="9" eb="12">
      <t>コウセイイン</t>
    </rPh>
    <rPh sb="12" eb="14">
      <t>イガイ</t>
    </rPh>
    <phoneticPr fontId="2"/>
  </si>
  <si>
    <t>オ　委員会費</t>
    <rPh sb="2" eb="5">
      <t>イインカイ</t>
    </rPh>
    <rPh sb="5" eb="6">
      <t>ヒ</t>
    </rPh>
    <phoneticPr fontId="2"/>
  </si>
  <si>
    <t>カ　借料費</t>
    <rPh sb="2" eb="4">
      <t>シャクリョウ</t>
    </rPh>
    <rPh sb="4" eb="5">
      <t>ヒ</t>
    </rPh>
    <phoneticPr fontId="2"/>
  </si>
  <si>
    <t>ク　負担金</t>
    <rPh sb="1" eb="3">
      <t>フタン</t>
    </rPh>
    <rPh sb="3" eb="4">
      <t>キン</t>
    </rPh>
    <phoneticPr fontId="2"/>
  </si>
  <si>
    <t>ク 特許費</t>
    <rPh sb="2" eb="5">
      <t>トッキョヒ</t>
    </rPh>
    <phoneticPr fontId="2"/>
  </si>
  <si>
    <t>ケ 運搬費</t>
    <rPh sb="2" eb="5">
      <t>ウンパンヒ</t>
    </rPh>
    <phoneticPr fontId="2"/>
  </si>
  <si>
    <t>コ 負担金</t>
    <rPh sb="2" eb="5">
      <t>フタンキン</t>
    </rPh>
    <phoneticPr fontId="2"/>
  </si>
  <si>
    <t>イ 機械装置等借用費</t>
    <rPh sb="2" eb="4">
      <t>キカイ</t>
    </rPh>
    <rPh sb="4" eb="6">
      <t>ソウチ</t>
    </rPh>
    <rPh sb="6" eb="7">
      <t>ナド</t>
    </rPh>
    <rPh sb="7" eb="9">
      <t>シャクヨウ</t>
    </rPh>
    <rPh sb="9" eb="10">
      <t>ヒ</t>
    </rPh>
    <phoneticPr fontId="2"/>
  </si>
  <si>
    <t>ウ 物品費</t>
    <rPh sb="2" eb="4">
      <t>ブッピン</t>
    </rPh>
    <rPh sb="4" eb="5">
      <t>ヒ</t>
    </rPh>
    <phoneticPr fontId="2"/>
  </si>
  <si>
    <t>エ 修繕管理費</t>
    <rPh sb="2" eb="4">
      <t>シュウゼン</t>
    </rPh>
    <rPh sb="4" eb="7">
      <t>カンリヒ</t>
    </rPh>
    <phoneticPr fontId="2"/>
  </si>
  <si>
    <t>ア 機械装置等購入費</t>
    <rPh sb="2" eb="7">
      <t>キカイソウチナド</t>
    </rPh>
    <rPh sb="7" eb="10">
      <t>コウニュウヒ</t>
    </rPh>
    <phoneticPr fontId="2"/>
  </si>
  <si>
    <t>　・</t>
    <phoneticPr fontId="2"/>
  </si>
  <si>
    <t>イ　機械装置等借用費</t>
    <rPh sb="2" eb="4">
      <t>キカイ</t>
    </rPh>
    <rPh sb="4" eb="6">
      <t>ソウチ</t>
    </rPh>
    <rPh sb="6" eb="7">
      <t>ナド</t>
    </rPh>
    <rPh sb="7" eb="9">
      <t>シャクヨウ</t>
    </rPh>
    <rPh sb="9" eb="10">
      <t>ヒ</t>
    </rPh>
    <phoneticPr fontId="2"/>
  </si>
  <si>
    <t>ウ　物品費</t>
    <rPh sb="2" eb="4">
      <t>ブッピン</t>
    </rPh>
    <rPh sb="4" eb="5">
      <t>ヒ</t>
    </rPh>
    <phoneticPr fontId="2"/>
  </si>
  <si>
    <t>エ　修繕管理費</t>
    <rPh sb="2" eb="4">
      <t>シュウゼン</t>
    </rPh>
    <rPh sb="4" eb="7">
      <t>カンリヒ</t>
    </rPh>
    <phoneticPr fontId="2"/>
  </si>
  <si>
    <t>ア　機械装置等購入費</t>
    <rPh sb="2" eb="7">
      <t>キカイソウチナド</t>
    </rPh>
    <rPh sb="7" eb="10">
      <t>コウニュウヒ</t>
    </rPh>
    <phoneticPr fontId="2"/>
  </si>
  <si>
    <t>キ　特許費</t>
    <rPh sb="2" eb="5">
      <t>トッキョヒ</t>
    </rPh>
    <phoneticPr fontId="2"/>
  </si>
  <si>
    <t>ク　運搬費</t>
    <rPh sb="2" eb="4">
      <t>ウンパン</t>
    </rPh>
    <rPh sb="4" eb="5">
      <t>ヒ</t>
    </rPh>
    <phoneticPr fontId="2"/>
  </si>
  <si>
    <t>ケ　負担金</t>
    <rPh sb="2" eb="4">
      <t>フタン</t>
    </rPh>
    <rPh sb="4" eb="5">
      <t>キン</t>
    </rPh>
    <phoneticPr fontId="2"/>
  </si>
  <si>
    <t>ア　機械装置等購入費</t>
    <rPh sb="2" eb="10">
      <t>キカイソウチナドコウニュウヒ</t>
    </rPh>
    <phoneticPr fontId="2"/>
  </si>
  <si>
    <t>　・</t>
    <phoneticPr fontId="2"/>
  </si>
  <si>
    <t>イ 機械装置等借用費</t>
    <phoneticPr fontId="2"/>
  </si>
  <si>
    <t>プロジェクトテーマ</t>
    <phoneticPr fontId="2"/>
  </si>
  <si>
    <t>令和７年度　管理法人 経費積算内訳書</t>
    <rPh sb="0" eb="2">
      <t>レイワ</t>
    </rPh>
    <rPh sb="6" eb="8">
      <t>カンリ</t>
    </rPh>
    <rPh sb="8" eb="10">
      <t>ホウジン</t>
    </rPh>
    <rPh sb="11" eb="13">
      <t>ケイヒ</t>
    </rPh>
    <rPh sb="13" eb="15">
      <t>セキサン</t>
    </rPh>
    <rPh sb="15" eb="18">
      <t>ウチワケショ</t>
    </rPh>
    <phoneticPr fontId="2"/>
  </si>
  <si>
    <t>令和７年度　委託費（共同体構成員）　経費積算内訳書</t>
    <rPh sb="0" eb="2">
      <t>レイワ</t>
    </rPh>
    <rPh sb="3" eb="5">
      <t>ネンド</t>
    </rPh>
    <rPh sb="5" eb="7">
      <t>ヘイネンド</t>
    </rPh>
    <rPh sb="6" eb="8">
      <t>イタク</t>
    </rPh>
    <rPh sb="8" eb="9">
      <t>ヒ</t>
    </rPh>
    <rPh sb="10" eb="13">
      <t>キョウドウタイ</t>
    </rPh>
    <rPh sb="13" eb="15">
      <t>コウセイ</t>
    </rPh>
    <rPh sb="15" eb="16">
      <t>イン</t>
    </rPh>
    <rPh sb="18" eb="20">
      <t>ケイヒ</t>
    </rPh>
    <rPh sb="20" eb="22">
      <t>セキサン</t>
    </rPh>
    <rPh sb="22" eb="25">
      <t>ウチワケショ</t>
    </rPh>
    <phoneticPr fontId="2"/>
  </si>
  <si>
    <t>　・ガラス研磨装置</t>
    <phoneticPr fontId="2"/>
  </si>
  <si>
    <t>サブ①　硝子表面処理用研磨装置
900千円×1台</t>
    <rPh sb="4" eb="6">
      <t>ガラス</t>
    </rPh>
    <rPh sb="6" eb="11">
      <t>ヒョウメンショリヨウ</t>
    </rPh>
    <rPh sb="11" eb="13">
      <t>ケンマ</t>
    </rPh>
    <rPh sb="13" eb="15">
      <t>ソウチ</t>
    </rPh>
    <rPh sb="19" eb="21">
      <t>センエン</t>
    </rPh>
    <rPh sb="23" eb="24">
      <t>ダイ</t>
    </rPh>
    <phoneticPr fontId="2"/>
  </si>
  <si>
    <t>サブ①　硝子表面処理用
♯50μ:200千円×2個　♯100μ:200千円×2個</t>
    <rPh sb="4" eb="6">
      <t>ガラス</t>
    </rPh>
    <rPh sb="6" eb="8">
      <t>ヒョウメン</t>
    </rPh>
    <rPh sb="8" eb="10">
      <t>ショリ</t>
    </rPh>
    <rPh sb="10" eb="11">
      <t>ヨウ</t>
    </rPh>
    <rPh sb="20" eb="21">
      <t>チ</t>
    </rPh>
    <rPh sb="21" eb="22">
      <t>エン</t>
    </rPh>
    <rPh sb="24" eb="25">
      <t>コ</t>
    </rPh>
    <phoneticPr fontId="2"/>
  </si>
  <si>
    <t>　・新垣○○</t>
    <rPh sb="2" eb="4">
      <t>アラカキ</t>
    </rPh>
    <phoneticPr fontId="2"/>
  </si>
  <si>
    <t>　・補助員A</t>
    <rPh sb="2" eb="4">
      <t>ホジョ</t>
    </rPh>
    <rPh sb="4" eb="5">
      <t>イン</t>
    </rPh>
    <phoneticPr fontId="2"/>
  </si>
  <si>
    <t>（社内規定）1,000円×8時間×12日×7ヶ月</t>
    <rPh sb="1" eb="5">
      <t>シャナイキテイ</t>
    </rPh>
    <rPh sb="11" eb="12">
      <t>エン</t>
    </rPh>
    <rPh sb="14" eb="16">
      <t>ジカン</t>
    </rPh>
    <rPh sb="19" eb="20">
      <t>ニチ</t>
    </rPh>
    <rPh sb="23" eb="24">
      <t>ゲツ</t>
    </rPh>
    <phoneticPr fontId="2"/>
  </si>
  <si>
    <t>　・展示会出展</t>
    <rPh sb="2" eb="5">
      <t>テンジカイ</t>
    </rPh>
    <rPh sb="5" eb="7">
      <t>シュッテン</t>
    </rPh>
    <phoneticPr fontId="2"/>
  </si>
  <si>
    <t>　・○○展示会出展料</t>
    <rPh sb="4" eb="7">
      <t>テンジカイ</t>
    </rPh>
    <rPh sb="7" eb="10">
      <t>シュッテンリョウ</t>
    </rPh>
    <phoneticPr fontId="2"/>
  </si>
  <si>
    <t>　・○○展示会送料</t>
    <rPh sb="4" eb="7">
      <t>テンジカイ</t>
    </rPh>
    <rPh sb="7" eb="9">
      <t>ソウリョウ</t>
    </rPh>
    <phoneticPr fontId="2"/>
  </si>
  <si>
    <r>
      <t>令和７</t>
    </r>
    <r>
      <rPr>
        <sz val="11"/>
        <rFont val="メイリオ"/>
        <family val="3"/>
        <charset val="128"/>
      </rPr>
      <t>年</t>
    </r>
    <r>
      <rPr>
        <sz val="11"/>
        <color theme="1"/>
        <rFont val="メイリオ"/>
        <family val="3"/>
        <charset val="128"/>
      </rPr>
      <t>度　委託費（共同体構成員）　経費積算内訳書</t>
    </r>
    <rPh sb="0" eb="2">
      <t>レイワ</t>
    </rPh>
    <rPh sb="3" eb="5">
      <t>ネンド</t>
    </rPh>
    <rPh sb="5" eb="7">
      <t>ヘイネンド</t>
    </rPh>
    <rPh sb="6" eb="8">
      <t>イタク</t>
    </rPh>
    <rPh sb="8" eb="9">
      <t>ヒ</t>
    </rPh>
    <rPh sb="10" eb="13">
      <t>キョウドウタイ</t>
    </rPh>
    <rPh sb="13" eb="15">
      <t>コウセイ</t>
    </rPh>
    <rPh sb="15" eb="16">
      <t>イン</t>
    </rPh>
    <rPh sb="18" eb="20">
      <t>ケイヒ</t>
    </rPh>
    <rPh sb="20" eb="22">
      <t>セキサン</t>
    </rPh>
    <rPh sb="22" eb="25">
      <t>ウチワケショ</t>
    </rPh>
    <phoneticPr fontId="2"/>
  </si>
  <si>
    <t>※カラーの網掛け部には数式が設定されているので、行の追加や削除の際にはご注意ください。</t>
    <phoneticPr fontId="2"/>
  </si>
  <si>
    <t>【支出】①開発総額（千円）</t>
    <rPh sb="1" eb="3">
      <t>シシュツ</t>
    </rPh>
    <rPh sb="5" eb="7">
      <t>カイハツ</t>
    </rPh>
    <rPh sb="7" eb="9">
      <t>ソウガク</t>
    </rPh>
    <rPh sb="10" eb="11">
      <t>セン</t>
    </rPh>
    <rPh sb="11" eb="12">
      <t>エン</t>
    </rPh>
    <phoneticPr fontId="2"/>
  </si>
  <si>
    <r>
      <t>【収入】②</t>
    </r>
    <r>
      <rPr>
        <b/>
        <sz val="6"/>
        <color theme="1"/>
        <rFont val="メイリオ"/>
        <family val="3"/>
        <charset val="128"/>
      </rPr>
      <t>補助金交付申請額（千円）</t>
    </r>
    <rPh sb="1" eb="3">
      <t>シュウニュウ</t>
    </rPh>
    <rPh sb="14" eb="15">
      <t>セン</t>
    </rPh>
    <rPh sb="15" eb="16">
      <t>エン</t>
    </rPh>
    <phoneticPr fontId="2"/>
  </si>
  <si>
    <t>　　　　③自己資金（千円）</t>
    <rPh sb="5" eb="9">
      <t>ジコシキン</t>
    </rPh>
    <rPh sb="10" eb="12">
      <t>センエン</t>
    </rPh>
    <phoneticPr fontId="2"/>
  </si>
  <si>
    <t>　　　　④借入金（千円）</t>
    <rPh sb="5" eb="8">
      <t>カリイレキン</t>
    </rPh>
    <rPh sb="9" eb="11">
      <t>センエン</t>
    </rPh>
    <phoneticPr fontId="2"/>
  </si>
  <si>
    <t>　　　　⑤その他（千円）</t>
    <rPh sb="7" eb="8">
      <t>タ</t>
    </rPh>
    <rPh sb="9" eb="11">
      <t>センエン</t>
    </rPh>
    <phoneticPr fontId="2"/>
  </si>
  <si>
    <t>収支　①-（②+③+④+⑤）</t>
    <rPh sb="0" eb="2">
      <t>シュウシ</t>
    </rPh>
    <phoneticPr fontId="2"/>
  </si>
  <si>
    <t>100千円×2名×1回（○○展示会）@東京</t>
    <rPh sb="3" eb="4">
      <t>セン</t>
    </rPh>
    <rPh sb="4" eb="5">
      <t>エン</t>
    </rPh>
    <rPh sb="7" eb="8">
      <t>メイ</t>
    </rPh>
    <rPh sb="10" eb="11">
      <t>カイ</t>
    </rPh>
    <rPh sb="12" eb="17">
      <t>マルマルテンジカイ</t>
    </rPh>
    <rPh sb="19" eb="21">
      <t>トウキョウ</t>
    </rPh>
    <phoneticPr fontId="2"/>
  </si>
  <si>
    <t>○○展示会（東京）：2026.1/21～23</t>
    <rPh sb="2" eb="5">
      <t>テンジカイ</t>
    </rPh>
    <rPh sb="6" eb="8">
      <t>トウキョウ</t>
    </rPh>
    <phoneticPr fontId="2"/>
  </si>
  <si>
    <t>（等級28）3,660円×5時間×20日×7ヶ月</t>
    <rPh sb="1" eb="3">
      <t>トウキュウ</t>
    </rPh>
    <rPh sb="11" eb="12">
      <t>エン</t>
    </rPh>
    <rPh sb="14" eb="16">
      <t>ジカン</t>
    </rPh>
    <rPh sb="19" eb="20">
      <t>ニチ</t>
    </rPh>
    <rPh sb="23" eb="24">
      <t>ゲツ</t>
    </rPh>
    <phoneticPr fontId="2"/>
  </si>
  <si>
    <t>（等級24）2,820円×5時間×20日×7ヶ月</t>
    <rPh sb="1" eb="3">
      <t>トウキュウ</t>
    </rPh>
    <rPh sb="11" eb="12">
      <t>エン</t>
    </rPh>
    <rPh sb="14" eb="16">
      <t>ジカン</t>
    </rPh>
    <rPh sb="19" eb="20">
      <t>ニチ</t>
    </rPh>
    <rPh sb="23" eb="24">
      <t>ゲツ</t>
    </rPh>
    <phoneticPr fontId="2"/>
  </si>
  <si>
    <t>100千円×2名×1回(サンプル評価）＠東京
80千円×2名×2回(マーケティング会議)＠大阪</t>
    <rPh sb="3" eb="4">
      <t>セン</t>
    </rPh>
    <rPh sb="4" eb="5">
      <t>エン</t>
    </rPh>
    <rPh sb="7" eb="8">
      <t>メイ</t>
    </rPh>
    <rPh sb="10" eb="11">
      <t>カイ</t>
    </rPh>
    <rPh sb="16" eb="18">
      <t>ヒョウカ</t>
    </rPh>
    <rPh sb="20" eb="22">
      <t>トウキョウ</t>
    </rPh>
    <rPh sb="25" eb="26">
      <t>セン</t>
    </rPh>
    <rPh sb="26" eb="27">
      <t>エン</t>
    </rPh>
    <rPh sb="29" eb="30">
      <t>メイ</t>
    </rPh>
    <rPh sb="32" eb="33">
      <t>カイ</t>
    </rPh>
    <rPh sb="41" eb="43">
      <t>カイギ</t>
    </rPh>
    <rPh sb="45" eb="47">
      <t>オオサカ</t>
    </rPh>
    <phoneticPr fontId="2"/>
  </si>
  <si>
    <t>（等級20）2,160円×4時間×20日×7ヶ月</t>
    <rPh sb="1" eb="3">
      <t>トウキュウ</t>
    </rPh>
    <rPh sb="11" eb="12">
      <t>エン</t>
    </rPh>
    <rPh sb="14" eb="16">
      <t>ジカン</t>
    </rPh>
    <rPh sb="19" eb="20">
      <t>ニチ</t>
    </rPh>
    <rPh sb="23" eb="24">
      <t>ゲツ</t>
    </rPh>
    <phoneticPr fontId="2"/>
  </si>
  <si>
    <t>（等級30）4,160円×4時間×20日×7ヶ月</t>
    <rPh sb="1" eb="3">
      <t>トウキュウ</t>
    </rPh>
    <rPh sb="11" eb="12">
      <t>エン</t>
    </rPh>
    <rPh sb="14" eb="16">
      <t>ジカン</t>
    </rPh>
    <rPh sb="19" eb="20">
      <t>ニチ</t>
    </rPh>
    <rPh sb="23" eb="24">
      <t>ゲツ</t>
    </rPh>
    <phoneticPr fontId="2"/>
  </si>
  <si>
    <t>10千円／ℓ×12袋
サブ① 硝子研磨用の研磨剤</t>
    <rPh sb="2" eb="3">
      <t>セン</t>
    </rPh>
    <rPh sb="3" eb="4">
      <t>エン</t>
    </rPh>
    <rPh sb="14" eb="16">
      <t>ガラス</t>
    </rPh>
    <rPh sb="16" eb="18">
      <t>ケンマ</t>
    </rPh>
    <rPh sb="18" eb="19">
      <t>ヨウ</t>
    </rPh>
    <rPh sb="20" eb="23">
      <t>ケンマザイ</t>
    </rPh>
    <phoneticPr fontId="2"/>
  </si>
  <si>
    <t>○○運輸：＠5千円×8箱</t>
    <rPh sb="2" eb="4">
      <t>ウンユ</t>
    </rPh>
    <rPh sb="7" eb="8">
      <t>セン</t>
    </rPh>
    <rPh sb="8" eb="9">
      <t>エン</t>
    </rPh>
    <rPh sb="11" eb="12">
      <t>ハコ</t>
    </rPh>
    <phoneticPr fontId="2"/>
  </si>
  <si>
    <t>8千円×4組（1組４個入り）
サブ① 研磨加工時のガラス固定治具</t>
    <rPh sb="1" eb="2">
      <t>セン</t>
    </rPh>
    <rPh sb="2" eb="3">
      <t>エン</t>
    </rPh>
    <rPh sb="5" eb="6">
      <t>クミ</t>
    </rPh>
    <rPh sb="8" eb="9">
      <t>クミ</t>
    </rPh>
    <rPh sb="10" eb="11">
      <t>コ</t>
    </rPh>
    <rPh sb="11" eb="12">
      <t>イ</t>
    </rPh>
    <rPh sb="19" eb="23">
      <t>ケンマカコウ</t>
    </rPh>
    <rPh sb="23" eb="24">
      <t>ジ</t>
    </rPh>
    <rPh sb="28" eb="30">
      <t>コテイ</t>
    </rPh>
    <rPh sb="30" eb="32">
      <t>ジグ</t>
    </rPh>
    <phoneticPr fontId="2"/>
  </si>
  <si>
    <t>令和7年度　管理法人 製品開発・改良経費積算内訳書</t>
    <rPh sb="0" eb="2">
      <t>レイワ</t>
    </rPh>
    <rPh sb="6" eb="8">
      <t>カンリ</t>
    </rPh>
    <rPh sb="8" eb="10">
      <t>ホウジン</t>
    </rPh>
    <rPh sb="11" eb="13">
      <t>セイヒン</t>
    </rPh>
    <rPh sb="13" eb="15">
      <t>カイハツ</t>
    </rPh>
    <rPh sb="16" eb="18">
      <t>カイリョウ</t>
    </rPh>
    <rPh sb="18" eb="20">
      <t>ケイヒ</t>
    </rPh>
    <rPh sb="20" eb="22">
      <t>セキサン</t>
    </rPh>
    <rPh sb="22" eb="25">
      <t>ウチワケショ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</si>
</sst>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11"/>
      <color theme="1"/>
      <name val="メイリオ"/>
      <family val="3"/>
      <charset val="128"/>
    </font>
    <font>
      <sz val="8"/>
      <color indexed="8"/>
      <name val="メイリオ"/>
      <family val="3"/>
      <charset val="128"/>
    </font>
    <font>
      <b/>
      <sz val="8"/>
      <color theme="1"/>
      <name val="メイリオ"/>
      <family val="3"/>
      <charset val="128"/>
    </font>
    <font>
      <b/>
      <sz val="9"/>
      <color theme="1"/>
      <name val="メイリオ"/>
      <family val="3"/>
      <charset val="128"/>
    </font>
    <font>
      <sz val="9"/>
      <name val="メイリオ"/>
      <family val="3"/>
      <charset val="128"/>
    </font>
    <font>
      <b/>
      <sz val="8"/>
      <color indexed="8"/>
      <name val="メイリオ"/>
      <family val="3"/>
      <charset val="128"/>
    </font>
    <font>
      <b/>
      <sz val="8"/>
      <name val="メイリオ"/>
      <family val="3"/>
      <charset val="128"/>
    </font>
    <font>
      <b/>
      <sz val="8"/>
      <color rgb="FFFF0000"/>
      <name val="メイリオ"/>
      <family val="3"/>
      <charset val="128"/>
    </font>
    <font>
      <sz val="9"/>
      <color indexed="81"/>
      <name val="メイリオ"/>
      <family val="3"/>
      <charset val="128"/>
    </font>
    <font>
      <sz val="8"/>
      <color rgb="FFFF0000"/>
      <name val="メイリオ"/>
      <family val="3"/>
      <charset val="128"/>
    </font>
    <font>
      <sz val="11"/>
      <name val="メイリオ"/>
      <family val="3"/>
      <charset val="128"/>
    </font>
    <font>
      <b/>
      <sz val="6"/>
      <color theme="1"/>
      <name val="メイリオ"/>
      <family val="3"/>
      <charset val="128"/>
    </font>
  </fonts>
  <fills count="7">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FFFFCC"/>
        <bgColor indexed="64"/>
      </patternFill>
    </fill>
    <fill>
      <patternFill patternType="solid">
        <fgColor rgb="FFFFCCFF"/>
        <bgColor auto="1"/>
      </patternFill>
    </fill>
    <fill>
      <patternFill patternType="solid">
        <fgColor theme="8" tint="0.59999389629810485"/>
        <bgColor indexed="64"/>
      </patternFill>
    </fill>
  </fills>
  <borders count="61">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cellStyleXfs>
  <cellXfs count="272">
    <xf numFmtId="0" fontId="0" fillId="0" borderId="0" xfId="0"/>
    <xf numFmtId="0" fontId="3" fillId="0" borderId="3"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right"/>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38" fontId="3" fillId="0" borderId="22" xfId="1" applyFont="1" applyBorder="1" applyAlignment="1">
      <alignment vertical="center"/>
    </xf>
    <xf numFmtId="0" fontId="3" fillId="0" borderId="21" xfId="0" applyFont="1" applyBorder="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5" xfId="1" applyFont="1" applyBorder="1" applyAlignment="1">
      <alignment vertical="center"/>
    </xf>
    <xf numFmtId="38" fontId="3" fillId="0" borderId="6" xfId="1" applyFont="1" applyBorder="1" applyAlignment="1">
      <alignment vertical="center"/>
    </xf>
    <xf numFmtId="0" fontId="3" fillId="0" borderId="5" xfId="0" applyFont="1" applyBorder="1" applyAlignment="1">
      <alignment vertical="top" wrapText="1"/>
    </xf>
    <xf numFmtId="0" fontId="3" fillId="0" borderId="1" xfId="0" applyFont="1" applyBorder="1" applyAlignment="1">
      <alignment vertical="top" wrapText="1"/>
    </xf>
    <xf numFmtId="0" fontId="3" fillId="0" borderId="9" xfId="0" applyFont="1" applyBorder="1" applyAlignment="1">
      <alignment vertical="center"/>
    </xf>
    <xf numFmtId="0" fontId="3" fillId="0" borderId="11" xfId="0" applyFont="1" applyBorder="1" applyAlignment="1">
      <alignment vertical="center"/>
    </xf>
    <xf numFmtId="38" fontId="3" fillId="0" borderId="2" xfId="1"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0" xfId="0" applyFont="1" applyAlignment="1">
      <alignment horizontal="left" vertical="center"/>
    </xf>
    <xf numFmtId="38" fontId="8" fillId="0" borderId="3" xfId="1" applyFont="1" applyBorder="1" applyAlignment="1">
      <alignment vertical="center"/>
    </xf>
    <xf numFmtId="38" fontId="3" fillId="0" borderId="1" xfId="1" applyFont="1" applyFill="1" applyBorder="1" applyAlignment="1">
      <alignment vertical="center"/>
    </xf>
    <xf numFmtId="38" fontId="3" fillId="0" borderId="5" xfId="1" applyFont="1" applyFill="1" applyBorder="1" applyAlignment="1">
      <alignment vertical="center"/>
    </xf>
    <xf numFmtId="0" fontId="3" fillId="0" borderId="3" xfId="0" applyFont="1" applyBorder="1" applyAlignment="1">
      <alignment horizontal="left" vertical="center" wrapText="1" indent="1"/>
    </xf>
    <xf numFmtId="0" fontId="8" fillId="0" borderId="0" xfId="0" applyFont="1" applyAlignment="1">
      <alignment horizontal="right" vertical="center"/>
    </xf>
    <xf numFmtId="0" fontId="3" fillId="0" borderId="22" xfId="0" applyFont="1" applyBorder="1" applyAlignment="1">
      <alignment vertical="top" wrapText="1"/>
    </xf>
    <xf numFmtId="0" fontId="3" fillId="0" borderId="3" xfId="0" applyFont="1" applyBorder="1" applyAlignment="1">
      <alignment vertical="center"/>
    </xf>
    <xf numFmtId="38" fontId="8" fillId="2" borderId="3" xfId="1" applyFont="1" applyFill="1" applyBorder="1" applyAlignment="1">
      <alignment vertical="center"/>
    </xf>
    <xf numFmtId="38" fontId="12" fillId="0" borderId="12" xfId="1" applyFont="1" applyFill="1" applyBorder="1" applyAlignment="1">
      <alignment horizontal="right" vertical="center"/>
    </xf>
    <xf numFmtId="38" fontId="8" fillId="3" borderId="3" xfId="1" applyFont="1" applyFill="1" applyBorder="1" applyAlignment="1">
      <alignment vertical="center"/>
    </xf>
    <xf numFmtId="0" fontId="3" fillId="3" borderId="14" xfId="0" applyFont="1" applyFill="1" applyBorder="1" applyAlignment="1">
      <alignment vertical="center"/>
    </xf>
    <xf numFmtId="0" fontId="3" fillId="0" borderId="10" xfId="0" applyFont="1" applyBorder="1" applyAlignment="1">
      <alignment vertical="center"/>
    </xf>
    <xf numFmtId="0" fontId="3" fillId="0" borderId="9" xfId="0" applyFont="1" applyBorder="1" applyAlignment="1">
      <alignment vertical="center" wrapText="1"/>
    </xf>
    <xf numFmtId="0" fontId="3" fillId="0" borderId="11" xfId="0" applyFont="1" applyBorder="1" applyAlignment="1">
      <alignment vertical="center" wrapText="1"/>
    </xf>
    <xf numFmtId="38" fontId="5" fillId="0" borderId="0" xfId="1" applyFont="1" applyBorder="1" applyAlignment="1">
      <alignment vertical="center"/>
    </xf>
    <xf numFmtId="38" fontId="3" fillId="0" borderId="7" xfId="1" applyFont="1" applyBorder="1" applyAlignment="1">
      <alignment vertical="center"/>
    </xf>
    <xf numFmtId="0" fontId="3" fillId="0" borderId="18" xfId="0" applyFont="1" applyBorder="1" applyAlignment="1">
      <alignment vertical="center"/>
    </xf>
    <xf numFmtId="38" fontId="8" fillId="4" borderId="23" xfId="1" applyFont="1" applyFill="1" applyBorder="1" applyAlignment="1">
      <alignment vertical="center"/>
    </xf>
    <xf numFmtId="38" fontId="8" fillId="4" borderId="8" xfId="1" applyFont="1" applyFill="1" applyBorder="1" applyAlignment="1">
      <alignment vertical="center"/>
    </xf>
    <xf numFmtId="38" fontId="8" fillId="4" borderId="0" xfId="1" applyFont="1" applyFill="1" applyBorder="1" applyAlignment="1">
      <alignment vertical="center"/>
    </xf>
    <xf numFmtId="38" fontId="8" fillId="4" borderId="1" xfId="1" applyFont="1" applyFill="1" applyBorder="1" applyAlignment="1">
      <alignment vertical="center"/>
    </xf>
    <xf numFmtId="38" fontId="3" fillId="4" borderId="5" xfId="1" applyFont="1" applyFill="1" applyBorder="1" applyAlignment="1">
      <alignment vertical="center"/>
    </xf>
    <xf numFmtId="38" fontId="3" fillId="4" borderId="1" xfId="1" applyFont="1" applyFill="1" applyBorder="1" applyAlignment="1">
      <alignment vertical="center"/>
    </xf>
    <xf numFmtId="38" fontId="3" fillId="4" borderId="22" xfId="1" applyFont="1" applyFill="1" applyBorder="1" applyAlignment="1">
      <alignment vertical="center"/>
    </xf>
    <xf numFmtId="38" fontId="8" fillId="4" borderId="15" xfId="1" applyFont="1" applyFill="1" applyBorder="1" applyAlignment="1">
      <alignment vertical="center"/>
    </xf>
    <xf numFmtId="38" fontId="8" fillId="4" borderId="4" xfId="1" applyFont="1" applyFill="1" applyBorder="1" applyAlignment="1">
      <alignment vertical="center"/>
    </xf>
    <xf numFmtId="38" fontId="8" fillId="5" borderId="3" xfId="1" applyFont="1" applyFill="1" applyBorder="1" applyAlignment="1">
      <alignment vertical="center"/>
    </xf>
    <xf numFmtId="0" fontId="3" fillId="5" borderId="14" xfId="0" applyFont="1" applyFill="1" applyBorder="1" applyAlignment="1">
      <alignment vertical="center"/>
    </xf>
    <xf numFmtId="38" fontId="8" fillId="6" borderId="22" xfId="1" applyFont="1" applyFill="1" applyBorder="1" applyAlignment="1">
      <alignment vertical="center"/>
    </xf>
    <xf numFmtId="38" fontId="8" fillId="6" borderId="20" xfId="1" applyFont="1" applyFill="1" applyBorder="1" applyAlignment="1">
      <alignment vertical="center"/>
    </xf>
    <xf numFmtId="0" fontId="3" fillId="6" borderId="21" xfId="0" applyFont="1" applyFill="1" applyBorder="1" applyAlignment="1">
      <alignment vertical="center"/>
    </xf>
    <xf numFmtId="38" fontId="8" fillId="6" borderId="3" xfId="1" applyFont="1" applyFill="1" applyBorder="1" applyAlignment="1">
      <alignment vertical="center"/>
    </xf>
    <xf numFmtId="0" fontId="3" fillId="6" borderId="14" xfId="0" applyFont="1" applyFill="1" applyBorder="1" applyAlignment="1">
      <alignment vertical="center"/>
    </xf>
    <xf numFmtId="38" fontId="8" fillId="3" borderId="12" xfId="1" applyFont="1" applyFill="1" applyBorder="1" applyAlignment="1">
      <alignment vertical="center"/>
    </xf>
    <xf numFmtId="38" fontId="8" fillId="5" borderId="22" xfId="1" applyFont="1" applyFill="1" applyBorder="1" applyAlignment="1">
      <alignment vertical="center"/>
    </xf>
    <xf numFmtId="0" fontId="3" fillId="5" borderId="21" xfId="0" applyFont="1" applyFill="1" applyBorder="1" applyAlignment="1">
      <alignment vertical="center"/>
    </xf>
    <xf numFmtId="38" fontId="3" fillId="0" borderId="0" xfId="1" applyFont="1" applyFill="1" applyBorder="1" applyAlignment="1">
      <alignment vertical="center"/>
    </xf>
    <xf numFmtId="38" fontId="8" fillId="4" borderId="26" xfId="1" applyFont="1" applyFill="1" applyBorder="1" applyAlignment="1">
      <alignment vertical="center"/>
    </xf>
    <xf numFmtId="38" fontId="8" fillId="4" borderId="25" xfId="1" applyFont="1" applyFill="1" applyBorder="1" applyAlignment="1">
      <alignment vertical="center"/>
    </xf>
    <xf numFmtId="0" fontId="3" fillId="0" borderId="26" xfId="0" applyFont="1" applyBorder="1" applyAlignment="1">
      <alignment vertical="top" wrapText="1"/>
    </xf>
    <xf numFmtId="38" fontId="3" fillId="4" borderId="29" xfId="1" applyFont="1" applyFill="1" applyBorder="1" applyAlignment="1">
      <alignment vertical="center"/>
    </xf>
    <xf numFmtId="38" fontId="3" fillId="0" borderId="30" xfId="1" applyFont="1" applyBorder="1" applyAlignment="1">
      <alignment vertical="center"/>
    </xf>
    <xf numFmtId="38" fontId="3" fillId="0" borderId="29" xfId="1" applyFont="1" applyBorder="1" applyAlignment="1">
      <alignment vertical="center"/>
    </xf>
    <xf numFmtId="0" fontId="3" fillId="0" borderId="29" xfId="0" applyFont="1" applyBorder="1" applyAlignment="1">
      <alignment vertical="top" wrapText="1"/>
    </xf>
    <xf numFmtId="0" fontId="3" fillId="0" borderId="31" xfId="0" applyFont="1" applyBorder="1" applyAlignment="1">
      <alignment vertical="center"/>
    </xf>
    <xf numFmtId="38" fontId="3" fillId="4" borderId="34" xfId="1" applyFont="1" applyFill="1" applyBorder="1" applyAlignment="1">
      <alignment vertical="center"/>
    </xf>
    <xf numFmtId="38" fontId="3" fillId="0" borderId="33" xfId="1" applyFont="1" applyBorder="1" applyAlignment="1">
      <alignment vertical="center"/>
    </xf>
    <xf numFmtId="38" fontId="3" fillId="0" borderId="34" xfId="1" applyFont="1" applyBorder="1" applyAlignment="1">
      <alignment vertical="center"/>
    </xf>
    <xf numFmtId="0" fontId="3" fillId="0" borderId="35" xfId="0" applyFont="1" applyBorder="1" applyAlignment="1">
      <alignment vertical="center"/>
    </xf>
    <xf numFmtId="0" fontId="3" fillId="0" borderId="28" xfId="0" applyFont="1" applyBorder="1" applyAlignment="1">
      <alignment vertical="center"/>
    </xf>
    <xf numFmtId="38" fontId="8" fillId="4" borderId="24" xfId="1" applyFont="1" applyFill="1" applyBorder="1" applyAlignment="1">
      <alignment vertical="center"/>
    </xf>
    <xf numFmtId="0" fontId="3" fillId="0" borderId="26" xfId="0" applyFont="1" applyBorder="1" applyAlignment="1">
      <alignment vertical="center"/>
    </xf>
    <xf numFmtId="38" fontId="3" fillId="0" borderId="32" xfId="1" applyFont="1" applyBorder="1" applyAlignment="1">
      <alignment vertical="center"/>
    </xf>
    <xf numFmtId="0" fontId="3" fillId="0" borderId="34" xfId="0" applyFont="1" applyBorder="1" applyAlignment="1">
      <alignment vertical="center"/>
    </xf>
    <xf numFmtId="38" fontId="3" fillId="0" borderId="27" xfId="1" applyFont="1" applyBorder="1" applyAlignment="1">
      <alignment vertical="center"/>
    </xf>
    <xf numFmtId="0" fontId="3" fillId="0" borderId="29" xfId="0" applyFont="1" applyBorder="1" applyAlignment="1">
      <alignment vertical="center"/>
    </xf>
    <xf numFmtId="38" fontId="3" fillId="0" borderId="34" xfId="1" applyFont="1" applyFill="1" applyBorder="1" applyAlignment="1">
      <alignment vertical="center"/>
    </xf>
    <xf numFmtId="38" fontId="3" fillId="0" borderId="29" xfId="1" applyFont="1" applyFill="1" applyBorder="1" applyAlignment="1">
      <alignment vertical="center"/>
    </xf>
    <xf numFmtId="38" fontId="3" fillId="4" borderId="8" xfId="1" applyFont="1" applyFill="1" applyBorder="1" applyAlignment="1">
      <alignment vertical="center"/>
    </xf>
    <xf numFmtId="38" fontId="3" fillId="0" borderId="23" xfId="1" applyFont="1" applyBorder="1" applyAlignment="1">
      <alignment vertical="center"/>
    </xf>
    <xf numFmtId="38" fontId="3" fillId="0" borderId="8" xfId="1" applyFont="1" applyBorder="1" applyAlignment="1">
      <alignment vertical="center"/>
    </xf>
    <xf numFmtId="0" fontId="3" fillId="0" borderId="8" xfId="0" applyFont="1" applyBorder="1" applyAlignment="1">
      <alignment vertical="top" wrapText="1"/>
    </xf>
    <xf numFmtId="0" fontId="8" fillId="0" borderId="9" xfId="0" applyFont="1" applyBorder="1" applyAlignment="1">
      <alignment vertical="center"/>
    </xf>
    <xf numFmtId="0" fontId="3" fillId="0" borderId="34" xfId="0" applyFont="1" applyBorder="1" applyAlignment="1">
      <alignment vertical="top" wrapText="1"/>
    </xf>
    <xf numFmtId="38" fontId="8" fillId="3" borderId="18" xfId="1" applyFont="1" applyFill="1" applyBorder="1" applyAlignment="1">
      <alignment vertical="center"/>
    </xf>
    <xf numFmtId="0" fontId="3" fillId="3" borderId="17" xfId="0" applyFont="1" applyFill="1" applyBorder="1" applyAlignment="1">
      <alignment vertical="center"/>
    </xf>
    <xf numFmtId="38" fontId="8" fillId="4" borderId="18" xfId="1" applyFont="1" applyFill="1" applyBorder="1" applyAlignment="1">
      <alignment vertical="center"/>
    </xf>
    <xf numFmtId="38" fontId="8" fillId="4" borderId="16" xfId="1" applyFont="1" applyFill="1" applyBorder="1" applyAlignment="1">
      <alignment vertical="center"/>
    </xf>
    <xf numFmtId="0" fontId="3" fillId="4" borderId="17" xfId="0" applyFont="1" applyFill="1" applyBorder="1" applyAlignment="1">
      <alignment vertical="center"/>
    </xf>
    <xf numFmtId="38" fontId="3" fillId="0" borderId="30" xfId="1" applyFont="1" applyFill="1" applyBorder="1" applyAlignment="1">
      <alignment vertical="center"/>
    </xf>
    <xf numFmtId="38" fontId="8" fillId="4" borderId="5" xfId="1" applyFont="1" applyFill="1" applyBorder="1" applyAlignment="1">
      <alignment vertical="center"/>
    </xf>
    <xf numFmtId="38" fontId="8" fillId="4" borderId="6" xfId="1" applyFont="1" applyFill="1" applyBorder="1" applyAlignment="1">
      <alignment vertical="center"/>
    </xf>
    <xf numFmtId="0" fontId="8" fillId="0" borderId="35" xfId="0" applyFont="1" applyBorder="1" applyAlignment="1">
      <alignment vertical="center"/>
    </xf>
    <xf numFmtId="38" fontId="8" fillId="4" borderId="34" xfId="1" applyFont="1" applyFill="1" applyBorder="1" applyAlignment="1">
      <alignment vertical="center"/>
    </xf>
    <xf numFmtId="38" fontId="8" fillId="4" borderId="33" xfId="1" applyFont="1" applyFill="1" applyBorder="1" applyAlignment="1">
      <alignment vertical="center"/>
    </xf>
    <xf numFmtId="38" fontId="3" fillId="0" borderId="33" xfId="1" applyFont="1" applyFill="1" applyBorder="1" applyAlignment="1">
      <alignment vertical="center"/>
    </xf>
    <xf numFmtId="38" fontId="8" fillId="3" borderId="15" xfId="1" applyFont="1" applyFill="1" applyBorder="1" applyAlignment="1">
      <alignment vertical="center"/>
    </xf>
    <xf numFmtId="38" fontId="8" fillId="5" borderId="26" xfId="1" applyFont="1" applyFill="1" applyBorder="1" applyAlignment="1">
      <alignment vertical="center"/>
    </xf>
    <xf numFmtId="0" fontId="3" fillId="5" borderId="31" xfId="0" applyFont="1" applyFill="1" applyBorder="1" applyAlignment="1">
      <alignment vertical="center"/>
    </xf>
    <xf numFmtId="0" fontId="13" fillId="0" borderId="31" xfId="0" applyFont="1" applyBorder="1" applyAlignment="1">
      <alignment vertical="center"/>
    </xf>
    <xf numFmtId="0" fontId="3" fillId="0" borderId="35" xfId="0" applyFont="1" applyBorder="1" applyAlignment="1">
      <alignment vertical="center" wrapText="1"/>
    </xf>
    <xf numFmtId="0" fontId="3" fillId="0" borderId="10" xfId="0" applyFont="1" applyBorder="1" applyAlignment="1">
      <alignment vertical="center" wrapText="1"/>
    </xf>
    <xf numFmtId="0" fontId="15" fillId="0" borderId="0" xfId="0" applyFont="1" applyAlignment="1">
      <alignment vertical="center"/>
    </xf>
    <xf numFmtId="38" fontId="8" fillId="0" borderId="0" xfId="1" applyFont="1" applyFill="1" applyBorder="1" applyAlignment="1">
      <alignment vertical="center"/>
    </xf>
    <xf numFmtId="0" fontId="13" fillId="0" borderId="0" xfId="0" applyFont="1" applyAlignment="1">
      <alignment vertical="center"/>
    </xf>
    <xf numFmtId="0" fontId="8" fillId="0" borderId="16" xfId="0" applyFont="1" applyBorder="1" applyAlignment="1">
      <alignment horizontal="center" vertical="center"/>
    </xf>
    <xf numFmtId="0" fontId="7" fillId="0" borderId="40" xfId="0" applyFont="1" applyBorder="1" applyAlignment="1">
      <alignment horizontal="left" vertical="center"/>
    </xf>
    <xf numFmtId="0" fontId="7" fillId="0" borderId="45" xfId="0" applyFont="1" applyBorder="1" applyAlignment="1">
      <alignment horizontal="left" vertical="center" wrapText="1"/>
    </xf>
    <xf numFmtId="0" fontId="15" fillId="0" borderId="0" xfId="0" applyFont="1" applyAlignment="1">
      <alignment horizontal="left" vertical="center"/>
    </xf>
    <xf numFmtId="0" fontId="6" fillId="0" borderId="0" xfId="0" applyFont="1" applyAlignment="1">
      <alignment horizontal="center" vertical="top"/>
    </xf>
    <xf numFmtId="0" fontId="3" fillId="0" borderId="27" xfId="0" applyFont="1" applyBorder="1" applyAlignment="1">
      <alignment horizontal="left"/>
    </xf>
    <xf numFmtId="0" fontId="3" fillId="0" borderId="28" xfId="0" applyFont="1" applyBorder="1" applyAlignment="1">
      <alignment horizontal="left"/>
    </xf>
    <xf numFmtId="0" fontId="3" fillId="0" borderId="19" xfId="0" applyFont="1" applyBorder="1" applyAlignment="1">
      <alignment horizontal="left"/>
    </xf>
    <xf numFmtId="0" fontId="3" fillId="0" borderId="10" xfId="0" applyFont="1" applyBorder="1" applyAlignment="1">
      <alignment horizontal="left"/>
    </xf>
    <xf numFmtId="0" fontId="8" fillId="0" borderId="24" xfId="0" applyFont="1" applyBorder="1" applyAlignment="1">
      <alignment horizontal="left"/>
    </xf>
    <xf numFmtId="0" fontId="8" fillId="0" borderId="25" xfId="0" applyFont="1" applyBorder="1" applyAlignment="1">
      <alignment horizontal="left"/>
    </xf>
    <xf numFmtId="0" fontId="6" fillId="0" borderId="0" xfId="0" applyFont="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8" fillId="6" borderId="20" xfId="0" applyFont="1" applyFill="1" applyBorder="1"/>
    <xf numFmtId="0" fontId="8" fillId="6" borderId="21" xfId="0" applyFont="1" applyFill="1" applyBorder="1"/>
    <xf numFmtId="0" fontId="8" fillId="0" borderId="31" xfId="0" applyFont="1" applyBorder="1" applyAlignment="1">
      <alignment horizontal="left"/>
    </xf>
    <xf numFmtId="0" fontId="3" fillId="0" borderId="20" xfId="0" applyFont="1" applyBorder="1" applyAlignment="1">
      <alignment horizontal="left"/>
    </xf>
    <xf numFmtId="0" fontId="3" fillId="0" borderId="21" xfId="0" applyFont="1" applyBorder="1" applyAlignment="1">
      <alignment horizontal="left"/>
    </xf>
    <xf numFmtId="0" fontId="8" fillId="6" borderId="12" xfId="0" applyFont="1" applyFill="1" applyBorder="1"/>
    <xf numFmtId="0" fontId="8" fillId="6" borderId="14" xfId="0" applyFont="1" applyFill="1" applyBorder="1"/>
    <xf numFmtId="0" fontId="8" fillId="0" borderId="24" xfId="0" applyFont="1" applyBorder="1"/>
    <xf numFmtId="0" fontId="8" fillId="0" borderId="31" xfId="0" applyFont="1" applyBorder="1"/>
    <xf numFmtId="0" fontId="3" fillId="0" borderId="32" xfId="0" applyFont="1" applyBorder="1"/>
    <xf numFmtId="0" fontId="3" fillId="0" borderId="33" xfId="0" applyFont="1" applyBorder="1"/>
    <xf numFmtId="0" fontId="3" fillId="0" borderId="27" xfId="0" applyFont="1" applyBorder="1"/>
    <xf numFmtId="0" fontId="3" fillId="0" borderId="28" xfId="0" applyFont="1" applyBorder="1"/>
    <xf numFmtId="0" fontId="3" fillId="0" borderId="32" xfId="0" applyFont="1" applyBorder="1" applyAlignment="1">
      <alignment horizontal="left"/>
    </xf>
    <xf numFmtId="0" fontId="3" fillId="0" borderId="35" xfId="0" applyFont="1" applyBorder="1" applyAlignment="1">
      <alignment horizontal="left"/>
    </xf>
    <xf numFmtId="0" fontId="3" fillId="0" borderId="30" xfId="0" applyFont="1" applyBorder="1"/>
    <xf numFmtId="0" fontId="8" fillId="0" borderId="25" xfId="0" applyFont="1" applyBorder="1"/>
    <xf numFmtId="176" fontId="10" fillId="4" borderId="38" xfId="1" applyNumberFormat="1" applyFont="1" applyFill="1" applyBorder="1" applyAlignment="1">
      <alignment horizontal="center" vertical="center"/>
    </xf>
    <xf numFmtId="176" fontId="10" fillId="4" borderId="39" xfId="1" applyNumberFormat="1" applyFont="1" applyFill="1" applyBorder="1" applyAlignment="1">
      <alignment horizontal="center" vertical="center"/>
    </xf>
    <xf numFmtId="176" fontId="10" fillId="4" borderId="37" xfId="1" applyNumberFormat="1" applyFont="1" applyFill="1" applyBorder="1" applyAlignment="1">
      <alignment horizontal="center" vertical="center"/>
    </xf>
    <xf numFmtId="38" fontId="8" fillId="0" borderId="36" xfId="1" applyFont="1" applyBorder="1" applyAlignment="1">
      <alignment horizontal="left" vertical="center"/>
    </xf>
    <xf numFmtId="38" fontId="8" fillId="0" borderId="37" xfId="1" applyFont="1" applyBorder="1" applyAlignment="1">
      <alignment horizontal="left" vertical="center"/>
    </xf>
    <xf numFmtId="0" fontId="8" fillId="6" borderId="12" xfId="0" applyFont="1" applyFill="1" applyBorder="1" applyAlignment="1">
      <alignment horizontal="center" vertical="center"/>
    </xf>
    <xf numFmtId="0" fontId="8" fillId="6" borderId="14" xfId="0" applyFont="1" applyFill="1" applyBorder="1" applyAlignment="1">
      <alignment horizontal="center" vertical="center"/>
    </xf>
    <xf numFmtId="176" fontId="5" fillId="4" borderId="43" xfId="1" applyNumberFormat="1" applyFont="1" applyFill="1" applyBorder="1" applyAlignment="1">
      <alignment horizontal="center" vertical="center"/>
    </xf>
    <xf numFmtId="176" fontId="5" fillId="4" borderId="44" xfId="1" applyNumberFormat="1" applyFont="1" applyFill="1" applyBorder="1" applyAlignment="1">
      <alignment horizontal="center" vertical="center"/>
    </xf>
    <xf numFmtId="176" fontId="5" fillId="4" borderId="42" xfId="1" applyNumberFormat="1" applyFont="1" applyFill="1" applyBorder="1" applyAlignment="1">
      <alignment horizontal="center" vertical="center"/>
    </xf>
    <xf numFmtId="0" fontId="8" fillId="0" borderId="0" xfId="0" applyFont="1" applyAlignment="1">
      <alignment horizontal="center" vertical="center" wrapText="1"/>
    </xf>
    <xf numFmtId="0" fontId="3" fillId="0" borderId="0" xfId="0" applyFont="1" applyAlignment="1">
      <alignment horizontal="left" vertical="center" wrapText="1"/>
    </xf>
    <xf numFmtId="0" fontId="8" fillId="0" borderId="55" xfId="0" applyFont="1" applyBorder="1" applyAlignment="1">
      <alignment horizontal="left" vertical="center"/>
    </xf>
    <xf numFmtId="0" fontId="8" fillId="0" borderId="58" xfId="0" applyFont="1" applyBorder="1" applyAlignment="1">
      <alignment horizontal="left" vertical="center"/>
    </xf>
    <xf numFmtId="38" fontId="8" fillId="0" borderId="41" xfId="1" applyFont="1" applyBorder="1" applyAlignment="1">
      <alignment horizontal="left" vertical="center"/>
    </xf>
    <xf numFmtId="38" fontId="8" fillId="0" borderId="42" xfId="1" applyFont="1" applyBorder="1" applyAlignment="1">
      <alignment horizontal="left" vertical="center"/>
    </xf>
    <xf numFmtId="38" fontId="8" fillId="6" borderId="59" xfId="1" applyFont="1" applyFill="1" applyBorder="1" applyAlignment="1">
      <alignment horizontal="right" vertical="center" wrapText="1"/>
    </xf>
    <xf numFmtId="38" fontId="8" fillId="6" borderId="56" xfId="1" applyFont="1" applyFill="1" applyBorder="1" applyAlignment="1">
      <alignment horizontal="right" vertical="center" wrapText="1"/>
    </xf>
    <xf numFmtId="38" fontId="8" fillId="6" borderId="57" xfId="1" applyFont="1" applyFill="1" applyBorder="1" applyAlignment="1">
      <alignment horizontal="right" vertical="center" wrapText="1"/>
    </xf>
    <xf numFmtId="38" fontId="8" fillId="6" borderId="38" xfId="1" applyFont="1" applyFill="1" applyBorder="1" applyAlignment="1">
      <alignment horizontal="right" vertical="center" wrapText="1"/>
    </xf>
    <xf numFmtId="38" fontId="8" fillId="6" borderId="39" xfId="1" applyFont="1" applyFill="1" applyBorder="1" applyAlignment="1">
      <alignment horizontal="right" vertical="center" wrapText="1"/>
    </xf>
    <xf numFmtId="38" fontId="8" fillId="6" borderId="46" xfId="1" applyFont="1" applyFill="1" applyBorder="1" applyAlignment="1">
      <alignment horizontal="right" vertical="center" wrapText="1"/>
    </xf>
    <xf numFmtId="38" fontId="8" fillId="0" borderId="12" xfId="1" applyFont="1" applyBorder="1" applyAlignment="1">
      <alignment horizontal="right" vertical="center" wrapText="1"/>
    </xf>
    <xf numFmtId="38" fontId="8" fillId="0" borderId="13" xfId="1" applyFont="1" applyBorder="1" applyAlignment="1">
      <alignment horizontal="right" vertical="center" wrapText="1"/>
    </xf>
    <xf numFmtId="38" fontId="8" fillId="0" borderId="48" xfId="1" applyFont="1" applyBorder="1" applyAlignment="1">
      <alignment horizontal="right" vertical="center" wrapText="1"/>
    </xf>
    <xf numFmtId="38" fontId="8" fillId="0" borderId="43" xfId="1" applyFont="1" applyBorder="1" applyAlignment="1">
      <alignment horizontal="right" vertical="center" wrapText="1"/>
    </xf>
    <xf numFmtId="38" fontId="8" fillId="0" borderId="44" xfId="1" applyFont="1" applyBorder="1" applyAlignment="1">
      <alignment horizontal="right" vertical="center" wrapText="1"/>
    </xf>
    <xf numFmtId="38" fontId="8" fillId="0" borderId="49" xfId="1" applyFont="1" applyBorder="1" applyAlignment="1">
      <alignment horizontal="right" vertical="center" wrapText="1"/>
    </xf>
    <xf numFmtId="38" fontId="8" fillId="6" borderId="52" xfId="1" applyFont="1" applyFill="1" applyBorder="1" applyAlignment="1">
      <alignment horizontal="right" vertical="center"/>
    </xf>
    <xf numFmtId="38" fontId="8" fillId="6" borderId="53" xfId="1" applyFont="1" applyFill="1" applyBorder="1" applyAlignment="1">
      <alignment horizontal="right" vertical="center"/>
    </xf>
    <xf numFmtId="38" fontId="8" fillId="6" borderId="54" xfId="1" applyFont="1" applyFill="1" applyBorder="1" applyAlignment="1">
      <alignment horizontal="righ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47" xfId="0" applyFont="1" applyBorder="1" applyAlignment="1">
      <alignment horizontal="left" vertical="center" wrapText="1"/>
    </xf>
    <xf numFmtId="0" fontId="8" fillId="0" borderId="14"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15" fillId="0" borderId="0" xfId="0" applyFont="1" applyAlignment="1">
      <alignment horizontal="left" vertical="center"/>
    </xf>
    <xf numFmtId="0" fontId="8" fillId="0" borderId="56" xfId="0" applyFont="1" applyBorder="1" applyAlignment="1">
      <alignment horizontal="center" vertical="center"/>
    </xf>
    <xf numFmtId="0" fontId="8" fillId="0" borderId="56" xfId="0" applyFont="1" applyBorder="1" applyAlignment="1">
      <alignment horizontal="center" vertical="center" wrapText="1"/>
    </xf>
    <xf numFmtId="0" fontId="8" fillId="0" borderId="15" xfId="0" applyFont="1" applyBorder="1" applyAlignment="1">
      <alignment horizontal="left"/>
    </xf>
    <xf numFmtId="0" fontId="8" fillId="0" borderId="17" xfId="0" applyFont="1" applyBorder="1" applyAlignment="1">
      <alignment horizontal="left"/>
    </xf>
    <xf numFmtId="0" fontId="8" fillId="5" borderId="12" xfId="0" applyFont="1" applyFill="1" applyBorder="1"/>
    <xf numFmtId="0" fontId="8" fillId="5" borderId="14" xfId="0" applyFont="1" applyFill="1" applyBorder="1"/>
    <xf numFmtId="0" fontId="3" fillId="0" borderId="0" xfId="0" applyFont="1" applyAlignment="1">
      <alignment horizontal="left" vertical="center"/>
    </xf>
    <xf numFmtId="0" fontId="3" fillId="0" borderId="2" xfId="0" applyFont="1" applyBorder="1" applyAlignment="1">
      <alignment horizontal="left" vertical="center"/>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8" fillId="0" borderId="0" xfId="0" applyFont="1" applyAlignment="1">
      <alignment vertical="center"/>
    </xf>
    <xf numFmtId="0" fontId="8" fillId="3" borderId="12" xfId="0" applyFont="1" applyFill="1" applyBorder="1"/>
    <xf numFmtId="0" fontId="8" fillId="3" borderId="14" xfId="0" applyFont="1" applyFill="1" applyBorder="1"/>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5" borderId="20" xfId="0" applyFont="1" applyFill="1" applyBorder="1"/>
    <xf numFmtId="0" fontId="8" fillId="5" borderId="21" xfId="0" applyFont="1" applyFill="1" applyBorder="1"/>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0" borderId="7" xfId="0" applyFont="1" applyBorder="1"/>
    <xf numFmtId="0" fontId="8" fillId="0" borderId="11" xfId="0" applyFont="1" applyBorder="1"/>
    <xf numFmtId="0" fontId="3" fillId="0" borderId="19" xfId="0" applyFont="1" applyBorder="1"/>
    <xf numFmtId="0" fontId="3" fillId="0" borderId="10" xfId="0" applyFont="1" applyBorder="1"/>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vertical="center"/>
    </xf>
    <xf numFmtId="0" fontId="3" fillId="0" borderId="35" xfId="0" applyFont="1" applyBorder="1" applyAlignment="1">
      <alignment vertical="center"/>
    </xf>
    <xf numFmtId="0" fontId="8" fillId="0" borderId="32" xfId="0" applyFont="1" applyBorder="1" applyAlignment="1">
      <alignment vertical="center"/>
    </xf>
    <xf numFmtId="0" fontId="8" fillId="0" borderId="35" xfId="0" applyFont="1" applyBorder="1" applyAlignment="1">
      <alignment vertical="center"/>
    </xf>
    <xf numFmtId="0" fontId="3" fillId="0" borderId="6" xfId="0" applyFont="1" applyBorder="1" applyAlignment="1">
      <alignment vertical="center"/>
    </xf>
    <xf numFmtId="0" fontId="3" fillId="0" borderId="32" xfId="0" applyFont="1" applyBorder="1" applyAlignment="1">
      <alignment horizontal="left" vertical="center"/>
    </xf>
    <xf numFmtId="0" fontId="3" fillId="0" borderId="35" xfId="0" applyFont="1" applyBorder="1" applyAlignment="1">
      <alignment horizontal="left" vertical="center"/>
    </xf>
    <xf numFmtId="0" fontId="3" fillId="0" borderId="4" xfId="0" applyFont="1" applyBorder="1" applyAlignment="1">
      <alignment vertical="center"/>
    </xf>
    <xf numFmtId="0" fontId="3" fillId="0" borderId="9" xfId="0" applyFont="1" applyBorder="1" applyAlignment="1">
      <alignment vertical="center"/>
    </xf>
    <xf numFmtId="0" fontId="8" fillId="0" borderId="9" xfId="0" applyFont="1" applyBorder="1" applyAlignment="1">
      <alignment horizontal="left" vertical="center"/>
    </xf>
    <xf numFmtId="0" fontId="8" fillId="0" borderId="4" xfId="0" applyFont="1" applyBorder="1" applyAlignment="1">
      <alignment vertical="center"/>
    </xf>
    <xf numFmtId="0" fontId="8" fillId="0" borderId="9" xfId="0" applyFont="1" applyBorder="1" applyAlignment="1">
      <alignment vertical="center"/>
    </xf>
    <xf numFmtId="0" fontId="8" fillId="0" borderId="4" xfId="0" applyFont="1" applyBorder="1" applyAlignment="1">
      <alignment horizontal="left" vertical="center"/>
    </xf>
    <xf numFmtId="0" fontId="8" fillId="0" borderId="32" xfId="0" applyFont="1" applyBorder="1" applyAlignment="1">
      <alignment horizontal="left" vertical="center"/>
    </xf>
    <xf numFmtId="0" fontId="8" fillId="0" borderId="35"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8" fillId="6" borderId="20" xfId="0" applyFont="1" applyFill="1" applyBorder="1" applyAlignment="1">
      <alignment vertical="center"/>
    </xf>
    <xf numFmtId="0" fontId="8" fillId="6" borderId="21" xfId="0" applyFont="1" applyFill="1" applyBorder="1" applyAlignment="1">
      <alignment vertical="center"/>
    </xf>
    <xf numFmtId="0" fontId="8" fillId="6" borderId="12" xfId="0" applyFont="1" applyFill="1" applyBorder="1" applyAlignment="1">
      <alignment vertical="center"/>
    </xf>
    <xf numFmtId="0" fontId="8" fillId="6" borderId="14" xfId="0" applyFont="1" applyFill="1" applyBorder="1" applyAlignment="1">
      <alignment vertical="center"/>
    </xf>
    <xf numFmtId="0" fontId="3" fillId="0" borderId="0" xfId="0" applyFont="1" applyAlignment="1">
      <alignment vertical="center"/>
    </xf>
    <xf numFmtId="0" fontId="8" fillId="0" borderId="0" xfId="0" applyFont="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8" fillId="0" borderId="15" xfId="0" applyFont="1" applyBorder="1" applyAlignment="1">
      <alignment horizontal="left" vertical="center"/>
    </xf>
    <xf numFmtId="0" fontId="8" fillId="0" borderId="17" xfId="0" applyFont="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left" vertical="center"/>
    </xf>
    <xf numFmtId="0" fontId="8" fillId="0" borderId="60" xfId="0" applyFont="1" applyBorder="1" applyAlignment="1">
      <alignment horizontal="center" vertical="center"/>
    </xf>
    <xf numFmtId="38" fontId="8" fillId="6" borderId="43" xfId="1" applyFont="1" applyFill="1" applyBorder="1" applyAlignment="1">
      <alignment horizontal="right" vertical="center"/>
    </xf>
    <xf numFmtId="38" fontId="8" fillId="6" borderId="44" xfId="1" applyFont="1" applyFill="1" applyBorder="1" applyAlignment="1">
      <alignment horizontal="right" vertical="center"/>
    </xf>
    <xf numFmtId="38" fontId="8" fillId="6" borderId="49" xfId="1" applyFont="1" applyFill="1" applyBorder="1" applyAlignment="1">
      <alignment horizontal="right" vertical="center"/>
    </xf>
    <xf numFmtId="0" fontId="8" fillId="0" borderId="2" xfId="0" applyFont="1" applyBorder="1" applyAlignment="1">
      <alignment horizontal="center" vertical="center" wrapText="1"/>
    </xf>
    <xf numFmtId="0" fontId="8" fillId="0" borderId="19" xfId="0" applyFont="1" applyBorder="1" applyAlignment="1">
      <alignment vertical="center"/>
    </xf>
    <xf numFmtId="0" fontId="8" fillId="0" borderId="10" xfId="0" applyFont="1" applyBorder="1" applyAlignment="1">
      <alignment vertical="center"/>
    </xf>
    <xf numFmtId="0" fontId="8" fillId="0" borderId="7" xfId="0" applyFont="1" applyBorder="1" applyAlignment="1">
      <alignment vertical="center"/>
    </xf>
    <xf numFmtId="0" fontId="8" fillId="0" borderId="11" xfId="0" applyFont="1" applyBorder="1" applyAlignment="1">
      <alignment vertical="center"/>
    </xf>
    <xf numFmtId="0" fontId="15" fillId="0" borderId="0" xfId="0" applyFont="1" applyAlignment="1">
      <alignment vertical="center"/>
    </xf>
    <xf numFmtId="0" fontId="8" fillId="3" borderId="15" xfId="0" applyFont="1" applyFill="1" applyBorder="1" applyAlignment="1">
      <alignment vertical="center"/>
    </xf>
    <xf numFmtId="0" fontId="8" fillId="3" borderId="17" xfId="0" applyFont="1" applyFill="1" applyBorder="1" applyAlignment="1">
      <alignment vertical="center"/>
    </xf>
    <xf numFmtId="0" fontId="8" fillId="0" borderId="33" xfId="0" applyFont="1" applyBorder="1" applyAlignment="1">
      <alignment horizontal="left" vertical="center"/>
    </xf>
    <xf numFmtId="0" fontId="8" fillId="5" borderId="24" xfId="0" applyFont="1" applyFill="1" applyBorder="1" applyAlignment="1">
      <alignment vertical="center"/>
    </xf>
    <xf numFmtId="0" fontId="8" fillId="5" borderId="31" xfId="0" applyFont="1" applyFill="1" applyBorder="1" applyAlignment="1">
      <alignment vertical="center"/>
    </xf>
    <xf numFmtId="0" fontId="3" fillId="0" borderId="33" xfId="0" applyFont="1" applyBorder="1" applyAlignment="1">
      <alignmen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8" fillId="5" borderId="20" xfId="0" applyFont="1" applyFill="1" applyBorder="1" applyAlignment="1">
      <alignment vertical="center"/>
    </xf>
    <xf numFmtId="0" fontId="8" fillId="5" borderId="21" xfId="0" applyFont="1" applyFill="1" applyBorder="1" applyAlignment="1">
      <alignment vertical="center"/>
    </xf>
    <xf numFmtId="0" fontId="3" fillId="0" borderId="27" xfId="0" applyFont="1" applyBorder="1" applyAlignment="1">
      <alignment vertical="center"/>
    </xf>
    <xf numFmtId="0" fontId="3" fillId="0" borderId="30" xfId="0"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8" fillId="0" borderId="24" xfId="0" applyFont="1" applyBorder="1" applyAlignment="1">
      <alignment vertical="center"/>
    </xf>
    <xf numFmtId="0" fontId="8" fillId="0" borderId="31" xfId="0" applyFont="1" applyBorder="1" applyAlignment="1">
      <alignment vertical="center"/>
    </xf>
    <xf numFmtId="0" fontId="8" fillId="0" borderId="25" xfId="0" applyFont="1" applyBorder="1" applyAlignment="1">
      <alignment vertical="center"/>
    </xf>
    <xf numFmtId="0" fontId="8" fillId="3" borderId="12" xfId="0" applyFont="1" applyFill="1" applyBorder="1" applyAlignment="1">
      <alignment vertical="center"/>
    </xf>
    <xf numFmtId="0" fontId="8" fillId="3" borderId="14" xfId="0" applyFont="1" applyFill="1" applyBorder="1" applyAlignment="1">
      <alignment vertical="center"/>
    </xf>
  </cellXfs>
  <cellStyles count="2">
    <cellStyle name="桁区切り" xfId="1" builtinId="6"/>
    <cellStyle name="標準" xfId="0" builtinId="0"/>
  </cellStyles>
  <dxfs count="4">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FFCCFF"/>
      <color rgb="FFFFFFCC"/>
      <color rgb="FFFFCCCC"/>
      <color rgb="FFFFFFF3"/>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996462</xdr:colOff>
      <xdr:row>2</xdr:row>
      <xdr:rowOff>5861</xdr:rowOff>
    </xdr:from>
    <xdr:to>
      <xdr:col>5</xdr:col>
      <xdr:colOff>1974606</xdr:colOff>
      <xdr:row>4</xdr:row>
      <xdr:rowOff>10990</xdr:rowOff>
    </xdr:to>
    <xdr:sp macro="" textlink="">
      <xdr:nvSpPr>
        <xdr:cNvPr id="2" name="テキスト ボックス 1">
          <a:extLst>
            <a:ext uri="{FF2B5EF4-FFF2-40B4-BE49-F238E27FC236}">
              <a16:creationId xmlns:a16="http://schemas.microsoft.com/office/drawing/2014/main" id="{46C6DBA0-D2AC-401B-8D81-B8CC1CB83C8E}"/>
            </a:ext>
          </a:extLst>
        </xdr:cNvPr>
        <xdr:cNvSpPr txBox="1"/>
      </xdr:nvSpPr>
      <xdr:spPr>
        <a:xfrm>
          <a:off x="4700954" y="463061"/>
          <a:ext cx="978144" cy="386129"/>
        </a:xfrm>
        <a:prstGeom prst="rect">
          <a:avLst/>
        </a:prstGeom>
        <a:gradFill>
          <a:gsLst>
            <a:gs pos="0">
              <a:srgbClr val="FF0066"/>
            </a:gs>
            <a:gs pos="35000">
              <a:schemeClr val="accent2">
                <a:tint val="37000"/>
                <a:satMod val="300000"/>
              </a:schemeClr>
            </a:gs>
            <a:gs pos="100000">
              <a:schemeClr val="accent2">
                <a:tint val="15000"/>
                <a:satMod val="350000"/>
              </a:schemeClr>
            </a:gs>
          </a:gsLst>
        </a:gradFill>
        <a:ln w="3175">
          <a:solidFill>
            <a:srgbClr val="FF0066"/>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978877</xdr:colOff>
      <xdr:row>2</xdr:row>
      <xdr:rowOff>41031</xdr:rowOff>
    </xdr:from>
    <xdr:to>
      <xdr:col>5</xdr:col>
      <xdr:colOff>1957021</xdr:colOff>
      <xdr:row>4</xdr:row>
      <xdr:rowOff>128221</xdr:rowOff>
    </xdr:to>
    <xdr:sp macro="" textlink="">
      <xdr:nvSpPr>
        <xdr:cNvPr id="2" name="テキスト ボックス 1">
          <a:extLst>
            <a:ext uri="{FF2B5EF4-FFF2-40B4-BE49-F238E27FC236}">
              <a16:creationId xmlns:a16="http://schemas.microsoft.com/office/drawing/2014/main" id="{A771492F-A4C1-4390-A3A8-73144F0BD5E9}"/>
            </a:ext>
          </a:extLst>
        </xdr:cNvPr>
        <xdr:cNvSpPr txBox="1"/>
      </xdr:nvSpPr>
      <xdr:spPr>
        <a:xfrm>
          <a:off x="4683369" y="468923"/>
          <a:ext cx="978144" cy="386129"/>
        </a:xfrm>
        <a:prstGeom prst="rect">
          <a:avLst/>
        </a:prstGeom>
        <a:gradFill>
          <a:gsLst>
            <a:gs pos="0">
              <a:srgbClr val="FF0066"/>
            </a:gs>
            <a:gs pos="35000">
              <a:schemeClr val="accent2">
                <a:tint val="37000"/>
                <a:satMod val="300000"/>
              </a:schemeClr>
            </a:gs>
            <a:gs pos="100000">
              <a:schemeClr val="accent2">
                <a:tint val="15000"/>
                <a:satMod val="350000"/>
              </a:schemeClr>
            </a:gs>
          </a:gsLst>
        </a:gradFill>
        <a:ln w="3175">
          <a:solidFill>
            <a:srgbClr val="FF0066"/>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873370</xdr:colOff>
      <xdr:row>2</xdr:row>
      <xdr:rowOff>29308</xdr:rowOff>
    </xdr:from>
    <xdr:to>
      <xdr:col>5</xdr:col>
      <xdr:colOff>1851514</xdr:colOff>
      <xdr:row>4</xdr:row>
      <xdr:rowOff>116498</xdr:rowOff>
    </xdr:to>
    <xdr:sp macro="" textlink="">
      <xdr:nvSpPr>
        <xdr:cNvPr id="2" name="テキスト ボックス 1">
          <a:extLst>
            <a:ext uri="{FF2B5EF4-FFF2-40B4-BE49-F238E27FC236}">
              <a16:creationId xmlns:a16="http://schemas.microsoft.com/office/drawing/2014/main" id="{0CCC5F18-6495-4C42-A97A-483E6C113D91}"/>
            </a:ext>
          </a:extLst>
        </xdr:cNvPr>
        <xdr:cNvSpPr txBox="1"/>
      </xdr:nvSpPr>
      <xdr:spPr>
        <a:xfrm>
          <a:off x="4577862" y="457200"/>
          <a:ext cx="978144" cy="386129"/>
        </a:xfrm>
        <a:prstGeom prst="rect">
          <a:avLst/>
        </a:prstGeom>
        <a:gradFill>
          <a:gsLst>
            <a:gs pos="0">
              <a:srgbClr val="FF0066"/>
            </a:gs>
            <a:gs pos="35000">
              <a:schemeClr val="accent2">
                <a:tint val="37000"/>
                <a:satMod val="300000"/>
              </a:schemeClr>
            </a:gs>
            <a:gs pos="100000">
              <a:schemeClr val="accent2">
                <a:tint val="15000"/>
                <a:satMod val="350000"/>
              </a:schemeClr>
            </a:gs>
          </a:gsLst>
        </a:gradFill>
        <a:ln w="3175">
          <a:solidFill>
            <a:srgbClr val="FF0066"/>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pPr algn="ctr"/>
          <a:r>
            <a:rPr kumimoji="1" lang="ja-JP" altLang="en-US" sz="18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E8DCB-7FC9-4030-848F-9A9D67752786}">
  <sheetPr>
    <tabColor rgb="FFFFCCFF"/>
  </sheetPr>
  <dimension ref="A1:F75"/>
  <sheetViews>
    <sheetView tabSelected="1" view="pageBreakPreview" zoomScale="120" zoomScaleNormal="100" zoomScaleSheetLayoutView="120" workbookViewId="0">
      <selection activeCell="F14" sqref="F14"/>
    </sheetView>
  </sheetViews>
  <sheetFormatPr defaultColWidth="9" defaultRowHeight="15" x14ac:dyDescent="0.2"/>
  <cols>
    <col min="1" max="1" width="13.88671875" style="3" bestFit="1" customWidth="1"/>
    <col min="2" max="2" width="8.33203125" style="3" bestFit="1" customWidth="1"/>
    <col min="3" max="5" width="10.6640625" style="3" customWidth="1"/>
    <col min="6" max="6" width="32.21875" style="3" customWidth="1"/>
    <col min="7" max="16384" width="9" style="3"/>
  </cols>
  <sheetData>
    <row r="1" spans="1:6" ht="16.2" x14ac:dyDescent="0.2">
      <c r="A1" s="2" t="s">
        <v>79</v>
      </c>
    </row>
    <row r="2" spans="1:6" ht="18.600000000000001" customHeight="1" x14ac:dyDescent="0.2">
      <c r="A2" s="119" t="s">
        <v>146</v>
      </c>
      <c r="B2" s="119"/>
      <c r="C2" s="119"/>
      <c r="D2" s="119"/>
      <c r="E2" s="119"/>
      <c r="F2" s="119"/>
    </row>
    <row r="3" spans="1:6" s="4" customFormat="1" ht="20.25" customHeight="1" x14ac:dyDescent="0.2">
      <c r="A3" s="1" t="s">
        <v>116</v>
      </c>
      <c r="B3" s="120"/>
      <c r="C3" s="121"/>
      <c r="D3" s="121"/>
      <c r="E3" s="121"/>
      <c r="F3" s="122"/>
    </row>
    <row r="4" spans="1:6" s="4" customFormat="1" ht="20.25" customHeight="1" x14ac:dyDescent="0.2">
      <c r="A4" s="1" t="s">
        <v>0</v>
      </c>
      <c r="B4" s="120"/>
      <c r="C4" s="121"/>
      <c r="D4" s="121"/>
      <c r="E4" s="121"/>
      <c r="F4" s="122"/>
    </row>
    <row r="5" spans="1:6" s="4" customFormat="1" ht="16.2" customHeight="1" x14ac:dyDescent="0.4">
      <c r="A5" s="5"/>
      <c r="F5" s="6" t="s">
        <v>1</v>
      </c>
    </row>
    <row r="6" spans="1:6" s="4" customFormat="1" ht="14.25" customHeight="1" x14ac:dyDescent="0.2">
      <c r="A6" s="123" t="s">
        <v>2</v>
      </c>
      <c r="B6" s="124"/>
      <c r="C6" s="123" t="s">
        <v>39</v>
      </c>
      <c r="D6" s="124"/>
      <c r="E6" s="127"/>
      <c r="F6" s="128" t="s">
        <v>4</v>
      </c>
    </row>
    <row r="7" spans="1:6" s="4" customFormat="1" ht="26.4" x14ac:dyDescent="0.2">
      <c r="A7" s="125"/>
      <c r="B7" s="126"/>
      <c r="C7" s="7" t="s">
        <v>44</v>
      </c>
      <c r="D7" s="8" t="s">
        <v>35</v>
      </c>
      <c r="E7" s="8" t="s">
        <v>36</v>
      </c>
      <c r="F7" s="129"/>
    </row>
    <row r="8" spans="1:6" s="4" customFormat="1" ht="13.2" x14ac:dyDescent="0.4">
      <c r="A8" s="130" t="s">
        <v>17</v>
      </c>
      <c r="B8" s="131"/>
      <c r="C8" s="51">
        <f>E8+D8</f>
        <v>0</v>
      </c>
      <c r="D8" s="52">
        <f>D9+D11+D13+D17</f>
        <v>0</v>
      </c>
      <c r="E8" s="51">
        <f>E9+E11+E13+E17</f>
        <v>0</v>
      </c>
      <c r="F8" s="53"/>
    </row>
    <row r="9" spans="1:6" s="4" customFormat="1" ht="13.2" x14ac:dyDescent="0.4">
      <c r="A9" s="117" t="s">
        <v>104</v>
      </c>
      <c r="B9" s="132"/>
      <c r="C9" s="60">
        <f>D9+E9</f>
        <v>0</v>
      </c>
      <c r="D9" s="61">
        <f>D10</f>
        <v>0</v>
      </c>
      <c r="E9" s="60">
        <f>E10</f>
        <v>0</v>
      </c>
      <c r="F9" s="67"/>
    </row>
    <row r="10" spans="1:6" s="4" customFormat="1" ht="13.2" x14ac:dyDescent="0.4">
      <c r="A10" s="133" t="s">
        <v>23</v>
      </c>
      <c r="B10" s="134"/>
      <c r="C10" s="45">
        <f>D10+E10</f>
        <v>0</v>
      </c>
      <c r="D10" s="59"/>
      <c r="E10" s="24"/>
      <c r="F10" s="17"/>
    </row>
    <row r="11" spans="1:6" s="4" customFormat="1" ht="13.2" x14ac:dyDescent="0.4">
      <c r="A11" s="117" t="s">
        <v>115</v>
      </c>
      <c r="B11" s="118"/>
      <c r="C11" s="60">
        <f t="shared" ref="C11:C56" si="0">D11+E11</f>
        <v>0</v>
      </c>
      <c r="D11" s="61">
        <f>D12</f>
        <v>0</v>
      </c>
      <c r="E11" s="60">
        <f>E12</f>
        <v>0</v>
      </c>
      <c r="F11" s="62"/>
    </row>
    <row r="12" spans="1:6" s="4" customFormat="1" ht="13.2" x14ac:dyDescent="0.4">
      <c r="A12" s="113" t="s">
        <v>22</v>
      </c>
      <c r="B12" s="114"/>
      <c r="C12" s="63">
        <f t="shared" si="0"/>
        <v>0</v>
      </c>
      <c r="D12" s="64"/>
      <c r="E12" s="65"/>
      <c r="F12" s="66"/>
    </row>
    <row r="13" spans="1:6" s="4" customFormat="1" ht="13.2" x14ac:dyDescent="0.4">
      <c r="A13" s="117" t="s">
        <v>102</v>
      </c>
      <c r="B13" s="118"/>
      <c r="C13" s="60">
        <f t="shared" si="0"/>
        <v>0</v>
      </c>
      <c r="D13" s="61">
        <f>D15+D16+D14</f>
        <v>0</v>
      </c>
      <c r="E13" s="60">
        <f>E14+E15+E16</f>
        <v>0</v>
      </c>
      <c r="F13" s="62"/>
    </row>
    <row r="14" spans="1:6" s="4" customFormat="1" ht="13.2" x14ac:dyDescent="0.4">
      <c r="A14" s="115" t="s">
        <v>22</v>
      </c>
      <c r="B14" s="116"/>
      <c r="C14" s="81">
        <f t="shared" si="0"/>
        <v>0</v>
      </c>
      <c r="D14" s="82"/>
      <c r="E14" s="83"/>
      <c r="F14" s="84"/>
    </row>
    <row r="15" spans="1:6" s="4" customFormat="1" ht="13.2" x14ac:dyDescent="0.4">
      <c r="A15" s="115" t="s">
        <v>22</v>
      </c>
      <c r="B15" s="116"/>
      <c r="C15" s="81">
        <f t="shared" si="0"/>
        <v>0</v>
      </c>
      <c r="D15" s="82"/>
      <c r="E15" s="83"/>
      <c r="F15" s="86"/>
    </row>
    <row r="16" spans="1:6" s="4" customFormat="1" ht="13.2" x14ac:dyDescent="0.4">
      <c r="A16" s="115" t="s">
        <v>22</v>
      </c>
      <c r="B16" s="116"/>
      <c r="C16" s="81">
        <f t="shared" si="0"/>
        <v>0</v>
      </c>
      <c r="D16" s="82"/>
      <c r="E16" s="83"/>
      <c r="F16" s="66"/>
    </row>
    <row r="17" spans="1:6" s="4" customFormat="1" ht="13.2" x14ac:dyDescent="0.4">
      <c r="A17" s="117" t="s">
        <v>103</v>
      </c>
      <c r="B17" s="118"/>
      <c r="C17" s="60">
        <f t="shared" si="0"/>
        <v>0</v>
      </c>
      <c r="D17" s="61">
        <f>D18</f>
        <v>0</v>
      </c>
      <c r="E17" s="60">
        <f>E18</f>
        <v>0</v>
      </c>
      <c r="F17" s="62"/>
    </row>
    <row r="18" spans="1:6" s="4" customFormat="1" ht="13.2" x14ac:dyDescent="0.4">
      <c r="A18" s="113" t="s">
        <v>22</v>
      </c>
      <c r="B18" s="114"/>
      <c r="C18" s="63">
        <f t="shared" si="0"/>
        <v>0</v>
      </c>
      <c r="D18" s="64"/>
      <c r="E18" s="65"/>
      <c r="F18" s="66"/>
    </row>
    <row r="19" spans="1:6" s="4" customFormat="1" ht="13.2" x14ac:dyDescent="0.4">
      <c r="A19" s="135" t="s">
        <v>3</v>
      </c>
      <c r="B19" s="136"/>
      <c r="C19" s="54">
        <f t="shared" si="0"/>
        <v>0</v>
      </c>
      <c r="D19" s="54">
        <f>D20+D26+D24</f>
        <v>0</v>
      </c>
      <c r="E19" s="54">
        <f>E20+E26+E24</f>
        <v>0</v>
      </c>
      <c r="F19" s="55"/>
    </row>
    <row r="20" spans="1:6" s="4" customFormat="1" ht="13.2" x14ac:dyDescent="0.4">
      <c r="A20" s="137" t="s">
        <v>25</v>
      </c>
      <c r="B20" s="138"/>
      <c r="C20" s="60">
        <f t="shared" si="0"/>
        <v>0</v>
      </c>
      <c r="D20" s="60">
        <f>D21+D22+D23</f>
        <v>0</v>
      </c>
      <c r="E20" s="60">
        <f>E21+E22+E23</f>
        <v>0</v>
      </c>
      <c r="F20" s="67"/>
    </row>
    <row r="21" spans="1:6" s="4" customFormat="1" ht="13.2" x14ac:dyDescent="0.4">
      <c r="A21" s="139" t="s">
        <v>22</v>
      </c>
      <c r="B21" s="140"/>
      <c r="C21" s="68">
        <f t="shared" si="0"/>
        <v>0</v>
      </c>
      <c r="D21" s="69"/>
      <c r="E21" s="70"/>
      <c r="F21" s="71"/>
    </row>
    <row r="22" spans="1:6" s="4" customFormat="1" ht="13.2" x14ac:dyDescent="0.4">
      <c r="A22" s="143" t="s">
        <v>23</v>
      </c>
      <c r="B22" s="144"/>
      <c r="C22" s="68">
        <f t="shared" si="0"/>
        <v>0</v>
      </c>
      <c r="D22" s="69"/>
      <c r="E22" s="70"/>
      <c r="F22" s="71"/>
    </row>
    <row r="23" spans="1:6" s="4" customFormat="1" ht="13.2" x14ac:dyDescent="0.4">
      <c r="A23" s="141" t="s">
        <v>22</v>
      </c>
      <c r="B23" s="145"/>
      <c r="C23" s="63">
        <f t="shared" si="0"/>
        <v>0</v>
      </c>
      <c r="D23" s="64"/>
      <c r="E23" s="65"/>
      <c r="F23" s="72"/>
    </row>
    <row r="24" spans="1:6" s="4" customFormat="1" ht="13.2" x14ac:dyDescent="0.4">
      <c r="A24" s="137" t="s">
        <v>26</v>
      </c>
      <c r="B24" s="138"/>
      <c r="C24" s="60">
        <f t="shared" si="0"/>
        <v>0</v>
      </c>
      <c r="D24" s="61">
        <f>D25</f>
        <v>0</v>
      </c>
      <c r="E24" s="60">
        <f>E25</f>
        <v>0</v>
      </c>
      <c r="F24" s="67"/>
    </row>
    <row r="25" spans="1:6" s="4" customFormat="1" ht="13.2" x14ac:dyDescent="0.4">
      <c r="A25" s="113" t="s">
        <v>22</v>
      </c>
      <c r="B25" s="114"/>
      <c r="C25" s="63">
        <f t="shared" si="0"/>
        <v>0</v>
      </c>
      <c r="D25" s="64"/>
      <c r="E25" s="65"/>
      <c r="F25" s="72"/>
    </row>
    <row r="26" spans="1:6" s="4" customFormat="1" ht="13.2" x14ac:dyDescent="0.4">
      <c r="A26" s="137" t="s">
        <v>27</v>
      </c>
      <c r="B26" s="138"/>
      <c r="C26" s="60">
        <f t="shared" si="0"/>
        <v>0</v>
      </c>
      <c r="D26" s="61">
        <f>D27</f>
        <v>0</v>
      </c>
      <c r="E26" s="60">
        <f>E27</f>
        <v>0</v>
      </c>
      <c r="F26" s="67"/>
    </row>
    <row r="27" spans="1:6" s="4" customFormat="1" ht="13.2" x14ac:dyDescent="0.4">
      <c r="A27" s="113" t="s">
        <v>22</v>
      </c>
      <c r="B27" s="114"/>
      <c r="C27" s="63">
        <f t="shared" si="0"/>
        <v>0</v>
      </c>
      <c r="D27" s="64"/>
      <c r="E27" s="65"/>
      <c r="F27" s="72"/>
    </row>
    <row r="28" spans="1:6" s="4" customFormat="1" ht="13.2" x14ac:dyDescent="0.4">
      <c r="A28" s="130" t="s">
        <v>6</v>
      </c>
      <c r="B28" s="131"/>
      <c r="C28" s="51">
        <f t="shared" si="0"/>
        <v>0</v>
      </c>
      <c r="D28" s="51">
        <f>D29+D35+D37+D40+D43+D47+D49+D51+D53+D55</f>
        <v>0</v>
      </c>
      <c r="E28" s="51">
        <f>E29+E35+E37+E40+E43+E47+E49+E51+E53+E55</f>
        <v>0</v>
      </c>
      <c r="F28" s="53"/>
    </row>
    <row r="29" spans="1:6" s="4" customFormat="1" ht="13.2" x14ac:dyDescent="0.4">
      <c r="A29" s="137" t="s">
        <v>28</v>
      </c>
      <c r="B29" s="146"/>
      <c r="C29" s="60">
        <f t="shared" si="0"/>
        <v>0</v>
      </c>
      <c r="D29" s="61">
        <f>D30+D31+D32+D33+D34</f>
        <v>0</v>
      </c>
      <c r="E29" s="73">
        <f>E30+E31+E32+E33+E34</f>
        <v>0</v>
      </c>
      <c r="F29" s="74"/>
    </row>
    <row r="30" spans="1:6" s="4" customFormat="1" ht="13.2" x14ac:dyDescent="0.4">
      <c r="A30" s="143" t="s">
        <v>23</v>
      </c>
      <c r="B30" s="144"/>
      <c r="C30" s="68">
        <f t="shared" si="0"/>
        <v>0</v>
      </c>
      <c r="D30" s="69"/>
      <c r="E30" s="75"/>
      <c r="F30" s="76"/>
    </row>
    <row r="31" spans="1:6" s="4" customFormat="1" ht="13.2" x14ac:dyDescent="0.4">
      <c r="A31" s="143" t="s">
        <v>23</v>
      </c>
      <c r="B31" s="144"/>
      <c r="C31" s="68">
        <f t="shared" si="0"/>
        <v>0</v>
      </c>
      <c r="D31" s="69"/>
      <c r="E31" s="75"/>
      <c r="F31" s="76"/>
    </row>
    <row r="32" spans="1:6" s="4" customFormat="1" ht="13.2" x14ac:dyDescent="0.4">
      <c r="A32" s="143" t="s">
        <v>23</v>
      </c>
      <c r="B32" s="144"/>
      <c r="C32" s="68">
        <f t="shared" si="0"/>
        <v>0</v>
      </c>
      <c r="D32" s="69"/>
      <c r="E32" s="75"/>
      <c r="F32" s="76"/>
    </row>
    <row r="33" spans="1:6" s="4" customFormat="1" ht="13.2" x14ac:dyDescent="0.4">
      <c r="A33" s="143" t="s">
        <v>23</v>
      </c>
      <c r="B33" s="144"/>
      <c r="C33" s="68">
        <f t="shared" si="0"/>
        <v>0</v>
      </c>
      <c r="D33" s="69"/>
      <c r="E33" s="75"/>
      <c r="F33" s="76"/>
    </row>
    <row r="34" spans="1:6" s="4" customFormat="1" ht="13.2" x14ac:dyDescent="0.4">
      <c r="A34" s="141" t="s">
        <v>22</v>
      </c>
      <c r="B34" s="145"/>
      <c r="C34" s="63">
        <f t="shared" si="0"/>
        <v>0</v>
      </c>
      <c r="D34" s="64"/>
      <c r="E34" s="77"/>
      <c r="F34" s="78"/>
    </row>
    <row r="35" spans="1:6" s="4" customFormat="1" ht="13.2" x14ac:dyDescent="0.4">
      <c r="A35" s="137" t="s">
        <v>29</v>
      </c>
      <c r="B35" s="138"/>
      <c r="C35" s="60">
        <f t="shared" si="0"/>
        <v>0</v>
      </c>
      <c r="D35" s="61">
        <f>D36</f>
        <v>0</v>
      </c>
      <c r="E35" s="73">
        <f>E36</f>
        <v>0</v>
      </c>
      <c r="F35" s="74"/>
    </row>
    <row r="36" spans="1:6" s="4" customFormat="1" ht="13.2" x14ac:dyDescent="0.4">
      <c r="A36" s="141" t="s">
        <v>22</v>
      </c>
      <c r="B36" s="145"/>
      <c r="C36" s="63">
        <f t="shared" si="0"/>
        <v>0</v>
      </c>
      <c r="D36" s="64"/>
      <c r="E36" s="77"/>
      <c r="F36" s="78"/>
    </row>
    <row r="37" spans="1:6" s="4" customFormat="1" ht="13.2" x14ac:dyDescent="0.4">
      <c r="A37" s="137" t="s">
        <v>30</v>
      </c>
      <c r="B37" s="138"/>
      <c r="C37" s="60">
        <f t="shared" si="0"/>
        <v>0</v>
      </c>
      <c r="D37" s="61">
        <f>D38+D39</f>
        <v>0</v>
      </c>
      <c r="E37" s="60">
        <f>E38+E39</f>
        <v>0</v>
      </c>
      <c r="F37" s="67"/>
    </row>
    <row r="38" spans="1:6" s="4" customFormat="1" ht="13.2" x14ac:dyDescent="0.4">
      <c r="A38" s="143" t="s">
        <v>23</v>
      </c>
      <c r="B38" s="144"/>
      <c r="C38" s="68">
        <f t="shared" si="0"/>
        <v>0</v>
      </c>
      <c r="D38" s="69"/>
      <c r="E38" s="70"/>
      <c r="F38" s="71"/>
    </row>
    <row r="39" spans="1:6" s="4" customFormat="1" ht="13.2" x14ac:dyDescent="0.4">
      <c r="A39" s="141" t="s">
        <v>22</v>
      </c>
      <c r="B39" s="145"/>
      <c r="C39" s="63">
        <f t="shared" si="0"/>
        <v>0</v>
      </c>
      <c r="D39" s="64"/>
      <c r="E39" s="65"/>
      <c r="F39" s="72"/>
    </row>
    <row r="40" spans="1:6" s="4" customFormat="1" ht="13.2" x14ac:dyDescent="0.4">
      <c r="A40" s="137" t="s">
        <v>31</v>
      </c>
      <c r="B40" s="138"/>
      <c r="C40" s="60">
        <f t="shared" si="0"/>
        <v>0</v>
      </c>
      <c r="D40" s="60">
        <f>D41+D42</f>
        <v>0</v>
      </c>
      <c r="E40" s="60">
        <f>E41+E42</f>
        <v>0</v>
      </c>
      <c r="F40" s="67"/>
    </row>
    <row r="41" spans="1:6" s="4" customFormat="1" ht="13.2" x14ac:dyDescent="0.4">
      <c r="A41" s="139" t="s">
        <v>22</v>
      </c>
      <c r="B41" s="140"/>
      <c r="C41" s="68">
        <f t="shared" si="0"/>
        <v>0</v>
      </c>
      <c r="D41" s="79"/>
      <c r="E41" s="79"/>
      <c r="F41" s="71"/>
    </row>
    <row r="42" spans="1:6" s="4" customFormat="1" ht="13.2" x14ac:dyDescent="0.4">
      <c r="A42" s="141" t="s">
        <v>22</v>
      </c>
      <c r="B42" s="145"/>
      <c r="C42" s="63">
        <f t="shared" si="0"/>
        <v>0</v>
      </c>
      <c r="D42" s="80"/>
      <c r="E42" s="80"/>
      <c r="F42" s="78"/>
    </row>
    <row r="43" spans="1:6" s="4" customFormat="1" ht="13.2" x14ac:dyDescent="0.4">
      <c r="A43" s="137" t="s">
        <v>32</v>
      </c>
      <c r="B43" s="138"/>
      <c r="C43" s="60">
        <f t="shared" si="0"/>
        <v>0</v>
      </c>
      <c r="D43" s="61">
        <f>D44+D45+D46</f>
        <v>0</v>
      </c>
      <c r="E43" s="60">
        <f>E44+E45+E46</f>
        <v>0</v>
      </c>
      <c r="F43" s="67"/>
    </row>
    <row r="44" spans="1:6" s="4" customFormat="1" ht="13.2" x14ac:dyDescent="0.4">
      <c r="A44" s="143" t="s">
        <v>23</v>
      </c>
      <c r="B44" s="144"/>
      <c r="C44" s="68">
        <f t="shared" si="0"/>
        <v>0</v>
      </c>
      <c r="D44" s="69"/>
      <c r="E44" s="70"/>
      <c r="F44" s="71"/>
    </row>
    <row r="45" spans="1:6" s="4" customFormat="1" ht="13.2" x14ac:dyDescent="0.4">
      <c r="A45" s="143" t="s">
        <v>23</v>
      </c>
      <c r="B45" s="144"/>
      <c r="C45" s="68">
        <f t="shared" si="0"/>
        <v>0</v>
      </c>
      <c r="D45" s="69"/>
      <c r="E45" s="70"/>
      <c r="F45" s="71"/>
    </row>
    <row r="46" spans="1:6" s="4" customFormat="1" ht="13.2" x14ac:dyDescent="0.4">
      <c r="A46" s="141" t="s">
        <v>22</v>
      </c>
      <c r="B46" s="145"/>
      <c r="C46" s="63">
        <f t="shared" si="0"/>
        <v>0</v>
      </c>
      <c r="D46" s="64"/>
      <c r="E46" s="65"/>
      <c r="F46" s="72"/>
    </row>
    <row r="47" spans="1:6" s="4" customFormat="1" ht="13.2" x14ac:dyDescent="0.4">
      <c r="A47" s="137" t="s">
        <v>33</v>
      </c>
      <c r="B47" s="138"/>
      <c r="C47" s="60">
        <f t="shared" si="0"/>
        <v>0</v>
      </c>
      <c r="D47" s="61">
        <f>D48</f>
        <v>0</v>
      </c>
      <c r="E47" s="60">
        <f>E48</f>
        <v>0</v>
      </c>
      <c r="F47" s="67"/>
    </row>
    <row r="48" spans="1:6" s="4" customFormat="1" ht="13.2" x14ac:dyDescent="0.4">
      <c r="A48" s="141" t="s">
        <v>22</v>
      </c>
      <c r="B48" s="142"/>
      <c r="C48" s="63">
        <f t="shared" si="0"/>
        <v>0</v>
      </c>
      <c r="D48" s="64"/>
      <c r="E48" s="65"/>
      <c r="F48" s="72"/>
    </row>
    <row r="49" spans="1:6" s="4" customFormat="1" ht="13.2" x14ac:dyDescent="0.4">
      <c r="A49" s="137" t="s">
        <v>34</v>
      </c>
      <c r="B49" s="138"/>
      <c r="C49" s="60">
        <f t="shared" si="0"/>
        <v>0</v>
      </c>
      <c r="D49" s="61">
        <f>D50</f>
        <v>0</v>
      </c>
      <c r="E49" s="60">
        <f>E50</f>
        <v>0</v>
      </c>
      <c r="F49" s="67"/>
    </row>
    <row r="50" spans="1:6" s="4" customFormat="1" ht="13.2" x14ac:dyDescent="0.4">
      <c r="A50" s="141" t="s">
        <v>22</v>
      </c>
      <c r="B50" s="142"/>
      <c r="C50" s="63">
        <f t="shared" si="0"/>
        <v>0</v>
      </c>
      <c r="D50" s="64"/>
      <c r="E50" s="65"/>
      <c r="F50" s="72"/>
    </row>
    <row r="51" spans="1:6" s="4" customFormat="1" ht="13.2" x14ac:dyDescent="0.4">
      <c r="A51" s="117" t="s">
        <v>98</v>
      </c>
      <c r="B51" s="132"/>
      <c r="C51" s="60">
        <f t="shared" si="0"/>
        <v>0</v>
      </c>
      <c r="D51" s="61">
        <f>D52</f>
        <v>0</v>
      </c>
      <c r="E51" s="60">
        <f>E52</f>
        <v>0</v>
      </c>
      <c r="F51" s="67"/>
    </row>
    <row r="52" spans="1:6" s="4" customFormat="1" ht="13.2" x14ac:dyDescent="0.4">
      <c r="A52" s="113" t="s">
        <v>23</v>
      </c>
      <c r="B52" s="114"/>
      <c r="C52" s="63">
        <f t="shared" si="0"/>
        <v>0</v>
      </c>
      <c r="D52" s="64"/>
      <c r="E52" s="65"/>
      <c r="F52" s="72"/>
    </row>
    <row r="53" spans="1:6" s="4" customFormat="1" ht="13.2" x14ac:dyDescent="0.4">
      <c r="A53" s="137" t="s">
        <v>99</v>
      </c>
      <c r="B53" s="138"/>
      <c r="C53" s="60">
        <f t="shared" si="0"/>
        <v>0</v>
      </c>
      <c r="D53" s="61">
        <f>D54</f>
        <v>0</v>
      </c>
      <c r="E53" s="60">
        <f>E54</f>
        <v>0</v>
      </c>
      <c r="F53" s="67"/>
    </row>
    <row r="54" spans="1:6" s="4" customFormat="1" ht="13.2" x14ac:dyDescent="0.4">
      <c r="A54" s="141" t="s">
        <v>22</v>
      </c>
      <c r="B54" s="142"/>
      <c r="C54" s="63">
        <f t="shared" si="0"/>
        <v>0</v>
      </c>
      <c r="D54" s="64"/>
      <c r="E54" s="65"/>
      <c r="F54" s="72"/>
    </row>
    <row r="55" spans="1:6" s="4" customFormat="1" ht="13.2" x14ac:dyDescent="0.4">
      <c r="A55" s="137" t="s">
        <v>100</v>
      </c>
      <c r="B55" s="138"/>
      <c r="C55" s="60">
        <f t="shared" si="0"/>
        <v>0</v>
      </c>
      <c r="D55" s="61">
        <f>D56</f>
        <v>0</v>
      </c>
      <c r="E55" s="60">
        <f>E56</f>
        <v>0</v>
      </c>
      <c r="F55" s="67"/>
    </row>
    <row r="56" spans="1:6" s="4" customFormat="1" ht="13.2" x14ac:dyDescent="0.4">
      <c r="A56" s="141" t="s">
        <v>22</v>
      </c>
      <c r="B56" s="142"/>
      <c r="C56" s="63">
        <f t="shared" si="0"/>
        <v>0</v>
      </c>
      <c r="D56" s="64"/>
      <c r="E56" s="65"/>
      <c r="F56" s="72"/>
    </row>
    <row r="57" spans="1:6" s="4" customFormat="1" ht="18.75" customHeight="1" x14ac:dyDescent="0.2">
      <c r="A57" s="152" t="s">
        <v>20</v>
      </c>
      <c r="B57" s="153"/>
      <c r="C57" s="54">
        <f>C8+C19+C28</f>
        <v>0</v>
      </c>
      <c r="D57" s="54">
        <f>D8+D19+D28</f>
        <v>0</v>
      </c>
      <c r="E57" s="54">
        <f>E8+E19+E28</f>
        <v>0</v>
      </c>
      <c r="F57" s="55"/>
    </row>
    <row r="58" spans="1:6" s="4" customFormat="1" ht="11.4" customHeight="1" thickBot="1" x14ac:dyDescent="0.25">
      <c r="A58" s="108"/>
      <c r="B58" s="108"/>
      <c r="C58" s="106"/>
      <c r="D58" s="106"/>
      <c r="E58" s="106"/>
    </row>
    <row r="59" spans="1:6" s="4" customFormat="1" ht="18.75" customHeight="1" x14ac:dyDescent="0.2">
      <c r="A59" s="150" t="s">
        <v>7</v>
      </c>
      <c r="B59" s="151"/>
      <c r="C59" s="147" t="e">
        <f>D57/C57</f>
        <v>#DIV/0!</v>
      </c>
      <c r="D59" s="148"/>
      <c r="E59" s="149"/>
      <c r="F59" s="109" t="s">
        <v>21</v>
      </c>
    </row>
    <row r="60" spans="1:6" s="4" customFormat="1" ht="18.75" customHeight="1" thickBot="1" x14ac:dyDescent="0.25">
      <c r="A60" s="161" t="s">
        <v>16</v>
      </c>
      <c r="B60" s="162"/>
      <c r="C60" s="154" t="e">
        <f>(C57-C40)/C57</f>
        <v>#DIV/0!</v>
      </c>
      <c r="D60" s="155"/>
      <c r="E60" s="156"/>
      <c r="F60" s="110" t="s">
        <v>19</v>
      </c>
    </row>
    <row r="61" spans="1:6" s="4" customFormat="1" ht="7.8" customHeight="1" thickBot="1" x14ac:dyDescent="0.25">
      <c r="A61" s="157"/>
      <c r="B61" s="157"/>
      <c r="C61" s="107"/>
      <c r="D61" s="105"/>
      <c r="E61" s="105"/>
      <c r="F61" s="105"/>
    </row>
    <row r="62" spans="1:6" s="4" customFormat="1" ht="18.75" customHeight="1" thickBot="1" x14ac:dyDescent="0.25">
      <c r="A62" s="159" t="s">
        <v>130</v>
      </c>
      <c r="B62" s="160"/>
      <c r="C62" s="163">
        <f>C57</f>
        <v>0</v>
      </c>
      <c r="D62" s="164"/>
      <c r="E62" s="165"/>
    </row>
    <row r="63" spans="1:6" s="4" customFormat="1" ht="6" customHeight="1" thickBot="1" x14ac:dyDescent="0.25">
      <c r="A63" s="187"/>
      <c r="B63" s="187"/>
      <c r="C63" s="187"/>
      <c r="D63" s="187"/>
      <c r="E63" s="187"/>
    </row>
    <row r="64" spans="1:6" s="4" customFormat="1" ht="18.75" customHeight="1" x14ac:dyDescent="0.2">
      <c r="A64" s="178" t="s">
        <v>131</v>
      </c>
      <c r="B64" s="179"/>
      <c r="C64" s="166">
        <f>D57</f>
        <v>0</v>
      </c>
      <c r="D64" s="167"/>
      <c r="E64" s="168"/>
    </row>
    <row r="65" spans="1:6" s="4" customFormat="1" ht="18.75" customHeight="1" x14ac:dyDescent="0.2">
      <c r="A65" s="180" t="s">
        <v>132</v>
      </c>
      <c r="B65" s="181"/>
      <c r="C65" s="169">
        <v>0</v>
      </c>
      <c r="D65" s="170"/>
      <c r="E65" s="171"/>
    </row>
    <row r="66" spans="1:6" s="4" customFormat="1" ht="18.75" customHeight="1" x14ac:dyDescent="0.2">
      <c r="A66" s="180" t="s">
        <v>133</v>
      </c>
      <c r="B66" s="181"/>
      <c r="C66" s="169">
        <v>0</v>
      </c>
      <c r="D66" s="170"/>
      <c r="E66" s="171"/>
    </row>
    <row r="67" spans="1:6" s="4" customFormat="1" ht="18.75" customHeight="1" thickBot="1" x14ac:dyDescent="0.25">
      <c r="A67" s="182" t="s">
        <v>134</v>
      </c>
      <c r="B67" s="183"/>
      <c r="C67" s="172">
        <v>0</v>
      </c>
      <c r="D67" s="173"/>
      <c r="E67" s="174"/>
    </row>
    <row r="68" spans="1:6" s="4" customFormat="1" ht="6" customHeight="1" thickBot="1" x14ac:dyDescent="0.25">
      <c r="A68" s="188"/>
      <c r="B68" s="188"/>
      <c r="C68" s="188"/>
      <c r="D68" s="188"/>
      <c r="E68" s="188"/>
    </row>
    <row r="69" spans="1:6" ht="18.75" customHeight="1" thickBot="1" x14ac:dyDescent="0.25">
      <c r="A69" s="184" t="s">
        <v>135</v>
      </c>
      <c r="B69" s="185"/>
      <c r="C69" s="175">
        <f>C62-(C64+C65+C66+C67)</f>
        <v>0</v>
      </c>
      <c r="D69" s="176"/>
      <c r="E69" s="177"/>
      <c r="F69" s="4"/>
    </row>
    <row r="70" spans="1:6" ht="15" customHeight="1" x14ac:dyDescent="0.2">
      <c r="A70" s="186" t="s">
        <v>92</v>
      </c>
      <c r="B70" s="186"/>
      <c r="C70" s="186"/>
      <c r="D70" s="186"/>
      <c r="E70" s="186"/>
      <c r="F70" s="186"/>
    </row>
    <row r="71" spans="1:6" ht="15" customHeight="1" x14ac:dyDescent="0.2">
      <c r="A71" s="158" t="s">
        <v>56</v>
      </c>
      <c r="B71" s="158"/>
      <c r="C71" s="158"/>
      <c r="D71" s="158"/>
      <c r="E71" s="158"/>
      <c r="F71" s="158"/>
    </row>
    <row r="72" spans="1:6" ht="15" customHeight="1" x14ac:dyDescent="0.2">
      <c r="A72" s="158" t="s">
        <v>78</v>
      </c>
      <c r="B72" s="158"/>
      <c r="C72" s="158"/>
      <c r="D72" s="158"/>
      <c r="E72" s="158"/>
      <c r="F72" s="158"/>
    </row>
    <row r="73" spans="1:6" ht="15" customHeight="1" x14ac:dyDescent="0.2">
      <c r="A73" s="158" t="s">
        <v>57</v>
      </c>
      <c r="B73" s="158"/>
      <c r="C73" s="158"/>
      <c r="D73" s="158"/>
      <c r="E73" s="158"/>
      <c r="F73" s="158"/>
    </row>
    <row r="74" spans="1:6" ht="15" customHeight="1" x14ac:dyDescent="0.2">
      <c r="A74" s="158" t="s">
        <v>58</v>
      </c>
      <c r="B74" s="158"/>
      <c r="C74" s="158"/>
      <c r="D74" s="158"/>
      <c r="E74" s="158"/>
      <c r="F74" s="158"/>
    </row>
    <row r="75" spans="1:6" x14ac:dyDescent="0.2">
      <c r="A75" s="22" t="s">
        <v>59</v>
      </c>
      <c r="B75" s="22"/>
      <c r="C75" s="22"/>
      <c r="D75" s="22"/>
      <c r="E75" s="22"/>
      <c r="F75" s="22"/>
    </row>
  </sheetData>
  <mergeCells count="80">
    <mergeCell ref="A73:F73"/>
    <mergeCell ref="A74:F74"/>
    <mergeCell ref="C62:E62"/>
    <mergeCell ref="C64:E64"/>
    <mergeCell ref="C65:E65"/>
    <mergeCell ref="C66:E66"/>
    <mergeCell ref="C67:E67"/>
    <mergeCell ref="C69:E69"/>
    <mergeCell ref="A64:B64"/>
    <mergeCell ref="A65:B65"/>
    <mergeCell ref="A66:B66"/>
    <mergeCell ref="A67:B67"/>
    <mergeCell ref="A69:B69"/>
    <mergeCell ref="A70:F70"/>
    <mergeCell ref="A63:E63"/>
    <mergeCell ref="A68:E68"/>
    <mergeCell ref="C60:E60"/>
    <mergeCell ref="A61:B61"/>
    <mergeCell ref="A71:F71"/>
    <mergeCell ref="A72:F72"/>
    <mergeCell ref="A62:B62"/>
    <mergeCell ref="A60:B60"/>
    <mergeCell ref="A51:B51"/>
    <mergeCell ref="A52:B52"/>
    <mergeCell ref="A53:B53"/>
    <mergeCell ref="A54:B54"/>
    <mergeCell ref="C59:E59"/>
    <mergeCell ref="A59:B59"/>
    <mergeCell ref="A55:B55"/>
    <mergeCell ref="A56:B56"/>
    <mergeCell ref="A57:B57"/>
    <mergeCell ref="A49:B49"/>
    <mergeCell ref="A38:B38"/>
    <mergeCell ref="A39:B39"/>
    <mergeCell ref="A40:B40"/>
    <mergeCell ref="A41:B41"/>
    <mergeCell ref="A42:B42"/>
    <mergeCell ref="A43:B43"/>
    <mergeCell ref="A44:B44"/>
    <mergeCell ref="A45:B45"/>
    <mergeCell ref="A46:B46"/>
    <mergeCell ref="A47:B47"/>
    <mergeCell ref="A48:B48"/>
    <mergeCell ref="A50:B50"/>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17:B17"/>
    <mergeCell ref="A18:B18"/>
    <mergeCell ref="A19:B19"/>
    <mergeCell ref="A20:B20"/>
    <mergeCell ref="A21:B21"/>
    <mergeCell ref="A25:B25"/>
    <mergeCell ref="A14:B14"/>
    <mergeCell ref="A13:B13"/>
    <mergeCell ref="A2:F2"/>
    <mergeCell ref="B3:F3"/>
    <mergeCell ref="B4:F4"/>
    <mergeCell ref="A6:B7"/>
    <mergeCell ref="C6:E6"/>
    <mergeCell ref="F6:F7"/>
    <mergeCell ref="A8:B8"/>
    <mergeCell ref="A9:B9"/>
    <mergeCell ref="A10:B10"/>
    <mergeCell ref="A11:B11"/>
    <mergeCell ref="A12:B12"/>
    <mergeCell ref="A15:B15"/>
    <mergeCell ref="A16:B16"/>
  </mergeCells>
  <phoneticPr fontId="2"/>
  <conditionalFormatting sqref="C59">
    <cfRule type="cellIs" dxfId="3" priority="1" stopIfTrue="1" operator="greaterThan">
      <formula>0.75</formula>
    </cfRule>
  </conditionalFormatting>
  <conditionalFormatting sqref="C60">
    <cfRule type="cellIs" dxfId="2" priority="2" stopIfTrue="1" operator="lessThan">
      <formula>0.5</formula>
    </cfRule>
  </conditionalFormatting>
  <printOptions horizontalCentered="1"/>
  <pageMargins left="0.6692913385826772" right="0.35433070866141736" top="0.59055118110236227" bottom="0.19685039370078741" header="0.39370078740157483" footer="0.19685039370078741"/>
  <pageSetup paperSize="9" scale="85" orientation="portrait" r:id="rId1"/>
  <headerFooter alignWithMargins="0">
    <oddHeader>&amp;R&amp;"メイリオ,レギュラー"&amp;8沖縄ものづくり製品開発・技術導入支援事業　応募様式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
  <sheetViews>
    <sheetView view="pageBreakPreview" zoomScale="120" zoomScaleNormal="100" zoomScaleSheetLayoutView="120" workbookViewId="0">
      <selection activeCell="A2" sqref="A2:F2"/>
    </sheetView>
  </sheetViews>
  <sheetFormatPr defaultColWidth="9" defaultRowHeight="13.2" x14ac:dyDescent="0.2"/>
  <cols>
    <col min="1" max="1" width="13.88671875" style="4" customWidth="1"/>
    <col min="2" max="2" width="8" style="4" customWidth="1"/>
    <col min="3" max="5" width="10.6640625" style="4" customWidth="1"/>
    <col min="6" max="6" width="32.21875" style="4" customWidth="1"/>
    <col min="7" max="16384" width="9" style="4"/>
  </cols>
  <sheetData>
    <row r="1" spans="1:6" ht="16.2" x14ac:dyDescent="0.2">
      <c r="A1" s="2" t="s">
        <v>80</v>
      </c>
    </row>
    <row r="2" spans="1:6" ht="17.399999999999999" x14ac:dyDescent="0.2">
      <c r="A2" s="119" t="s">
        <v>118</v>
      </c>
      <c r="B2" s="119"/>
      <c r="C2" s="119"/>
      <c r="D2" s="119"/>
      <c r="E2" s="119"/>
      <c r="F2" s="119"/>
    </row>
    <row r="3" spans="1:6" ht="10.199999999999999" customHeight="1" x14ac:dyDescent="0.2"/>
    <row r="4" spans="1:6" x14ac:dyDescent="0.2">
      <c r="A4" s="194" t="s">
        <v>15</v>
      </c>
      <c r="B4" s="194"/>
      <c r="C4" s="194"/>
      <c r="D4" s="194"/>
      <c r="E4" s="194"/>
      <c r="F4" s="194"/>
    </row>
    <row r="5" spans="1:6" ht="20.25" customHeight="1" x14ac:dyDescent="0.2">
      <c r="A5" s="26" t="s">
        <v>5</v>
      </c>
      <c r="B5" s="120"/>
      <c r="C5" s="121"/>
      <c r="D5" s="121"/>
      <c r="E5" s="121"/>
      <c r="F5" s="122"/>
    </row>
    <row r="7" spans="1:6" x14ac:dyDescent="0.2">
      <c r="A7" s="27"/>
      <c r="F7" s="5" t="s">
        <v>1</v>
      </c>
    </row>
    <row r="8" spans="1:6" x14ac:dyDescent="0.2">
      <c r="A8" s="123" t="s">
        <v>2</v>
      </c>
      <c r="B8" s="124"/>
      <c r="C8" s="123" t="s">
        <v>39</v>
      </c>
      <c r="D8" s="124"/>
      <c r="E8" s="127"/>
      <c r="F8" s="128" t="s">
        <v>4</v>
      </c>
    </row>
    <row r="9" spans="1:6" ht="26.4" x14ac:dyDescent="0.2">
      <c r="A9" s="125"/>
      <c r="B9" s="126"/>
      <c r="C9" s="7" t="s">
        <v>37</v>
      </c>
      <c r="D9" s="8" t="s">
        <v>35</v>
      </c>
      <c r="E9" s="8" t="s">
        <v>36</v>
      </c>
      <c r="F9" s="129"/>
    </row>
    <row r="10" spans="1:6" x14ac:dyDescent="0.4">
      <c r="A10" s="198" t="s">
        <v>17</v>
      </c>
      <c r="B10" s="199"/>
      <c r="C10" s="32">
        <f>D10+E10</f>
        <v>0</v>
      </c>
      <c r="D10" s="56">
        <f>D11+D13+D15+D17</f>
        <v>0</v>
      </c>
      <c r="E10" s="32">
        <f>E11+E13+E15+E17</f>
        <v>0</v>
      </c>
      <c r="F10" s="33"/>
    </row>
    <row r="11" spans="1:6" x14ac:dyDescent="0.4">
      <c r="A11" s="189" t="s">
        <v>109</v>
      </c>
      <c r="B11" s="190"/>
      <c r="C11" s="89">
        <f>D11+E11</f>
        <v>0</v>
      </c>
      <c r="D11" s="90">
        <f>D12</f>
        <v>0</v>
      </c>
      <c r="E11" s="89">
        <f>E12</f>
        <v>0</v>
      </c>
      <c r="F11" s="91"/>
    </row>
    <row r="12" spans="1:6" x14ac:dyDescent="0.4">
      <c r="A12" s="113" t="s">
        <v>105</v>
      </c>
      <c r="B12" s="114"/>
      <c r="C12" s="63">
        <f>D12+E12</f>
        <v>0</v>
      </c>
      <c r="D12" s="92"/>
      <c r="E12" s="80"/>
      <c r="F12" s="72"/>
    </row>
    <row r="13" spans="1:6" x14ac:dyDescent="0.4">
      <c r="A13" s="117" t="s">
        <v>106</v>
      </c>
      <c r="B13" s="118"/>
      <c r="C13" s="60">
        <f t="shared" ref="C13:C25" si="0">D13+E13</f>
        <v>0</v>
      </c>
      <c r="D13" s="61">
        <f>D14</f>
        <v>0</v>
      </c>
      <c r="E13" s="60">
        <f>E14</f>
        <v>0</v>
      </c>
      <c r="F13" s="62"/>
    </row>
    <row r="14" spans="1:6" x14ac:dyDescent="0.4">
      <c r="A14" s="113" t="s">
        <v>24</v>
      </c>
      <c r="B14" s="114"/>
      <c r="C14" s="63">
        <f t="shared" si="0"/>
        <v>0</v>
      </c>
      <c r="D14" s="64"/>
      <c r="E14" s="65"/>
      <c r="F14" s="66"/>
    </row>
    <row r="15" spans="1:6" x14ac:dyDescent="0.4">
      <c r="A15" s="117" t="s">
        <v>107</v>
      </c>
      <c r="B15" s="118"/>
      <c r="C15" s="60">
        <f t="shared" si="0"/>
        <v>0</v>
      </c>
      <c r="D15" s="61">
        <f>D16</f>
        <v>0</v>
      </c>
      <c r="E15" s="60">
        <f>E16</f>
        <v>0</v>
      </c>
      <c r="F15" s="62"/>
    </row>
    <row r="16" spans="1:6" x14ac:dyDescent="0.4">
      <c r="A16" s="115" t="s">
        <v>41</v>
      </c>
      <c r="B16" s="116"/>
      <c r="C16" s="81">
        <f t="shared" si="0"/>
        <v>0</v>
      </c>
      <c r="D16" s="82"/>
      <c r="E16" s="83"/>
      <c r="F16" s="84"/>
    </row>
    <row r="17" spans="1:6" x14ac:dyDescent="0.4">
      <c r="A17" s="117" t="s">
        <v>108</v>
      </c>
      <c r="B17" s="118"/>
      <c r="C17" s="60">
        <f t="shared" si="0"/>
        <v>0</v>
      </c>
      <c r="D17" s="61">
        <f>D18</f>
        <v>0</v>
      </c>
      <c r="E17" s="60">
        <f>E18</f>
        <v>0</v>
      </c>
      <c r="F17" s="62"/>
    </row>
    <row r="18" spans="1:6" x14ac:dyDescent="0.4">
      <c r="A18" s="113" t="s">
        <v>42</v>
      </c>
      <c r="B18" s="114"/>
      <c r="C18" s="63">
        <f t="shared" si="0"/>
        <v>0</v>
      </c>
      <c r="D18" s="64"/>
      <c r="E18" s="65"/>
      <c r="F18" s="66"/>
    </row>
    <row r="19" spans="1:6" x14ac:dyDescent="0.4">
      <c r="A19" s="191" t="s">
        <v>3</v>
      </c>
      <c r="B19" s="192"/>
      <c r="C19" s="49">
        <f t="shared" si="0"/>
        <v>0</v>
      </c>
      <c r="D19" s="49">
        <f>D20+D25+D23</f>
        <v>0</v>
      </c>
      <c r="E19" s="49">
        <f>E20+E25+E23</f>
        <v>0</v>
      </c>
      <c r="F19" s="50"/>
    </row>
    <row r="20" spans="1:6" x14ac:dyDescent="0.4">
      <c r="A20" s="137" t="s">
        <v>9</v>
      </c>
      <c r="B20" s="138"/>
      <c r="C20" s="60">
        <f t="shared" si="0"/>
        <v>0</v>
      </c>
      <c r="D20" s="60">
        <f>D21+D22</f>
        <v>0</v>
      </c>
      <c r="E20" s="60">
        <f>E21+E22</f>
        <v>0</v>
      </c>
      <c r="F20" s="67"/>
    </row>
    <row r="21" spans="1:6" x14ac:dyDescent="0.4">
      <c r="A21" s="139" t="s">
        <v>42</v>
      </c>
      <c r="B21" s="140"/>
      <c r="C21" s="68">
        <f t="shared" si="0"/>
        <v>0</v>
      </c>
      <c r="D21" s="69"/>
      <c r="E21" s="70"/>
      <c r="F21" s="71"/>
    </row>
    <row r="22" spans="1:6" x14ac:dyDescent="0.4">
      <c r="A22" s="141" t="s">
        <v>41</v>
      </c>
      <c r="B22" s="145"/>
      <c r="C22" s="63">
        <f t="shared" si="0"/>
        <v>0</v>
      </c>
      <c r="D22" s="64"/>
      <c r="E22" s="65"/>
      <c r="F22" s="72"/>
    </row>
    <row r="23" spans="1:6" x14ac:dyDescent="0.4">
      <c r="A23" s="137" t="s">
        <v>10</v>
      </c>
      <c r="B23" s="138"/>
      <c r="C23" s="60">
        <f t="shared" si="0"/>
        <v>0</v>
      </c>
      <c r="D23" s="61">
        <f>D24</f>
        <v>0</v>
      </c>
      <c r="E23" s="60">
        <f>E24</f>
        <v>0</v>
      </c>
      <c r="F23" s="67"/>
    </row>
    <row r="24" spans="1:6" x14ac:dyDescent="0.4">
      <c r="A24" s="113" t="s">
        <v>23</v>
      </c>
      <c r="B24" s="114"/>
      <c r="C24" s="63">
        <f t="shared" si="0"/>
        <v>0</v>
      </c>
      <c r="D24" s="64"/>
      <c r="E24" s="65"/>
      <c r="F24" s="72"/>
    </row>
    <row r="25" spans="1:6" x14ac:dyDescent="0.4">
      <c r="A25" s="137" t="s">
        <v>11</v>
      </c>
      <c r="B25" s="138"/>
      <c r="C25" s="60">
        <f t="shared" si="0"/>
        <v>0</v>
      </c>
      <c r="D25" s="61">
        <f>D26</f>
        <v>0</v>
      </c>
      <c r="E25" s="60">
        <f>E26</f>
        <v>0</v>
      </c>
      <c r="F25" s="67"/>
    </row>
    <row r="26" spans="1:6" x14ac:dyDescent="0.4">
      <c r="A26" s="113" t="s">
        <v>41</v>
      </c>
      <c r="B26" s="114"/>
      <c r="C26" s="63">
        <f>+D26+E26</f>
        <v>0</v>
      </c>
      <c r="D26" s="64"/>
      <c r="E26" s="65"/>
      <c r="F26" s="72"/>
    </row>
    <row r="27" spans="1:6" x14ac:dyDescent="0.4">
      <c r="A27" s="202" t="s">
        <v>6</v>
      </c>
      <c r="B27" s="203"/>
      <c r="C27" s="57">
        <f t="shared" ref="C27:C46" si="1">D27+E27</f>
        <v>0</v>
      </c>
      <c r="D27" s="57">
        <f>D28+D30+D32+D34+D36+D38+D40+D42+D44</f>
        <v>0</v>
      </c>
      <c r="E27" s="57">
        <f>E28+E30+E32+E34+E36+E38+E40+E42+E44</f>
        <v>0</v>
      </c>
      <c r="F27" s="58"/>
    </row>
    <row r="28" spans="1:6" x14ac:dyDescent="0.4">
      <c r="A28" s="137" t="s">
        <v>8</v>
      </c>
      <c r="B28" s="146"/>
      <c r="C28" s="60">
        <f t="shared" si="1"/>
        <v>0</v>
      </c>
      <c r="D28" s="61">
        <f>D29</f>
        <v>0</v>
      </c>
      <c r="E28" s="60">
        <f>E29</f>
        <v>0</v>
      </c>
      <c r="F28" s="67"/>
    </row>
    <row r="29" spans="1:6" x14ac:dyDescent="0.4">
      <c r="A29" s="141" t="s">
        <v>41</v>
      </c>
      <c r="B29" s="145"/>
      <c r="C29" s="63">
        <f t="shared" si="1"/>
        <v>0</v>
      </c>
      <c r="D29" s="64"/>
      <c r="E29" s="65"/>
      <c r="F29" s="72"/>
    </row>
    <row r="30" spans="1:6" x14ac:dyDescent="0.4">
      <c r="A30" s="137" t="s">
        <v>18</v>
      </c>
      <c r="B30" s="138"/>
      <c r="C30" s="60">
        <f t="shared" si="1"/>
        <v>0</v>
      </c>
      <c r="D30" s="61">
        <f>D31</f>
        <v>0</v>
      </c>
      <c r="E30" s="60">
        <f>E31</f>
        <v>0</v>
      </c>
      <c r="F30" s="67"/>
    </row>
    <row r="31" spans="1:6" x14ac:dyDescent="0.4">
      <c r="A31" s="141" t="s">
        <v>41</v>
      </c>
      <c r="B31" s="145"/>
      <c r="C31" s="63">
        <f t="shared" si="1"/>
        <v>0</v>
      </c>
      <c r="D31" s="64"/>
      <c r="E31" s="65"/>
      <c r="F31" s="78"/>
    </row>
    <row r="32" spans="1:6" x14ac:dyDescent="0.4">
      <c r="A32" s="137" t="s">
        <v>12</v>
      </c>
      <c r="B32" s="138"/>
      <c r="C32" s="60">
        <f t="shared" si="1"/>
        <v>0</v>
      </c>
      <c r="D32" s="61">
        <f>D33</f>
        <v>0</v>
      </c>
      <c r="E32" s="60">
        <f>E33</f>
        <v>0</v>
      </c>
      <c r="F32" s="67"/>
    </row>
    <row r="33" spans="1:6" x14ac:dyDescent="0.4">
      <c r="A33" s="141" t="s">
        <v>42</v>
      </c>
      <c r="B33" s="145"/>
      <c r="C33" s="63">
        <f t="shared" si="1"/>
        <v>0</v>
      </c>
      <c r="D33" s="64"/>
      <c r="E33" s="65"/>
      <c r="F33" s="72"/>
    </row>
    <row r="34" spans="1:6" x14ac:dyDescent="0.4">
      <c r="A34" s="137" t="s">
        <v>94</v>
      </c>
      <c r="B34" s="138"/>
      <c r="C34" s="60">
        <f t="shared" si="1"/>
        <v>0</v>
      </c>
      <c r="D34" s="61">
        <f>D35</f>
        <v>0</v>
      </c>
      <c r="E34" s="60">
        <f>E35</f>
        <v>0</v>
      </c>
      <c r="F34" s="67"/>
    </row>
    <row r="35" spans="1:6" x14ac:dyDescent="0.4">
      <c r="A35" s="141" t="s">
        <v>41</v>
      </c>
      <c r="B35" s="145"/>
      <c r="C35" s="63">
        <f t="shared" si="1"/>
        <v>0</v>
      </c>
      <c r="D35" s="64"/>
      <c r="E35" s="65"/>
      <c r="F35" s="72"/>
    </row>
    <row r="36" spans="1:6" x14ac:dyDescent="0.4">
      <c r="A36" s="137" t="s">
        <v>95</v>
      </c>
      <c r="B36" s="138"/>
      <c r="C36" s="60">
        <f t="shared" si="1"/>
        <v>0</v>
      </c>
      <c r="D36" s="61">
        <f>D37</f>
        <v>0</v>
      </c>
      <c r="E36" s="60">
        <f>E37</f>
        <v>0</v>
      </c>
      <c r="F36" s="67"/>
    </row>
    <row r="37" spans="1:6" x14ac:dyDescent="0.4">
      <c r="A37" s="141" t="s">
        <v>42</v>
      </c>
      <c r="B37" s="142"/>
      <c r="C37" s="63">
        <f t="shared" si="1"/>
        <v>0</v>
      </c>
      <c r="D37" s="64"/>
      <c r="E37" s="65"/>
      <c r="F37" s="72"/>
    </row>
    <row r="38" spans="1:6" x14ac:dyDescent="0.4">
      <c r="A38" s="137" t="s">
        <v>96</v>
      </c>
      <c r="B38" s="138"/>
      <c r="C38" s="60">
        <f t="shared" si="1"/>
        <v>0</v>
      </c>
      <c r="D38" s="61">
        <f>D39</f>
        <v>0</v>
      </c>
      <c r="E38" s="60">
        <f>E39</f>
        <v>0</v>
      </c>
      <c r="F38" s="67"/>
    </row>
    <row r="39" spans="1:6" x14ac:dyDescent="0.4">
      <c r="A39" s="141" t="s">
        <v>23</v>
      </c>
      <c r="B39" s="142"/>
      <c r="C39" s="63">
        <f t="shared" si="1"/>
        <v>0</v>
      </c>
      <c r="D39" s="64"/>
      <c r="E39" s="65"/>
      <c r="F39" s="72"/>
    </row>
    <row r="40" spans="1:6" x14ac:dyDescent="0.4">
      <c r="A40" s="189" t="s">
        <v>110</v>
      </c>
      <c r="B40" s="190"/>
      <c r="C40" s="43">
        <f>D40+E40</f>
        <v>0</v>
      </c>
      <c r="D40" s="42">
        <f>D41</f>
        <v>0</v>
      </c>
      <c r="E40" s="43">
        <f>E41</f>
        <v>0</v>
      </c>
      <c r="F40" s="85"/>
    </row>
    <row r="41" spans="1:6" x14ac:dyDescent="0.4">
      <c r="A41" s="113" t="s">
        <v>105</v>
      </c>
      <c r="B41" s="114"/>
      <c r="C41" s="63">
        <f>D41+E41</f>
        <v>0</v>
      </c>
      <c r="D41" s="64"/>
      <c r="E41" s="65"/>
      <c r="F41" s="72"/>
    </row>
    <row r="42" spans="1:6" x14ac:dyDescent="0.4">
      <c r="A42" s="206" t="s">
        <v>111</v>
      </c>
      <c r="B42" s="207"/>
      <c r="C42" s="93">
        <f t="shared" si="1"/>
        <v>0</v>
      </c>
      <c r="D42" s="94">
        <f>D43</f>
        <v>0</v>
      </c>
      <c r="E42" s="93">
        <f>E43</f>
        <v>0</v>
      </c>
      <c r="F42" s="17"/>
    </row>
    <row r="43" spans="1:6" x14ac:dyDescent="0.4">
      <c r="A43" s="208" t="s">
        <v>43</v>
      </c>
      <c r="B43" s="209"/>
      <c r="C43" s="81">
        <f t="shared" si="1"/>
        <v>0</v>
      </c>
      <c r="D43" s="82"/>
      <c r="E43" s="83"/>
      <c r="F43" s="17"/>
    </row>
    <row r="44" spans="1:6" x14ac:dyDescent="0.4">
      <c r="A44" s="137" t="s">
        <v>112</v>
      </c>
      <c r="B44" s="138"/>
      <c r="C44" s="60">
        <f t="shared" si="1"/>
        <v>0</v>
      </c>
      <c r="D44" s="61">
        <f>D45</f>
        <v>0</v>
      </c>
      <c r="E44" s="60">
        <f>E45</f>
        <v>0</v>
      </c>
      <c r="F44" s="67"/>
    </row>
    <row r="45" spans="1:6" x14ac:dyDescent="0.4">
      <c r="A45" s="141" t="s">
        <v>23</v>
      </c>
      <c r="B45" s="142"/>
      <c r="C45" s="63">
        <f t="shared" si="1"/>
        <v>0</v>
      </c>
      <c r="D45" s="64"/>
      <c r="E45" s="65"/>
      <c r="F45" s="72"/>
    </row>
    <row r="46" spans="1:6" x14ac:dyDescent="0.2">
      <c r="A46" s="204" t="s">
        <v>38</v>
      </c>
      <c r="B46" s="205"/>
      <c r="C46" s="32">
        <f t="shared" si="1"/>
        <v>0</v>
      </c>
      <c r="D46" s="32">
        <f>D10+D19+D27</f>
        <v>0</v>
      </c>
      <c r="E46" s="32">
        <f>E10+E19+E27</f>
        <v>0</v>
      </c>
      <c r="F46" s="33"/>
    </row>
    <row r="47" spans="1:6" x14ac:dyDescent="0.2">
      <c r="A47" s="200" t="s">
        <v>54</v>
      </c>
      <c r="B47" s="201"/>
      <c r="C47" s="31" t="s">
        <v>14</v>
      </c>
      <c r="D47" s="23">
        <f>D46*0.1</f>
        <v>0</v>
      </c>
      <c r="E47" s="31" t="s">
        <v>14</v>
      </c>
      <c r="F47" s="29"/>
    </row>
    <row r="48" spans="1:6" ht="15" x14ac:dyDescent="0.2">
      <c r="A48" s="195" t="s">
        <v>13</v>
      </c>
      <c r="B48" s="196"/>
      <c r="C48" s="31" t="s">
        <v>14</v>
      </c>
      <c r="D48" s="30">
        <f>SUM(D46:D47)</f>
        <v>0</v>
      </c>
      <c r="E48" s="31" t="s">
        <v>14</v>
      </c>
      <c r="F48" s="29"/>
    </row>
    <row r="49" spans="1:6" x14ac:dyDescent="0.2">
      <c r="A49" s="197"/>
      <c r="B49" s="197"/>
      <c r="C49" s="197"/>
      <c r="D49" s="197"/>
      <c r="E49" s="197"/>
      <c r="F49" s="197"/>
    </row>
    <row r="50" spans="1:6" x14ac:dyDescent="0.2">
      <c r="A50" s="186" t="s">
        <v>92</v>
      </c>
      <c r="B50" s="186"/>
      <c r="C50" s="186"/>
      <c r="D50" s="186"/>
      <c r="E50" s="186"/>
      <c r="F50" s="186"/>
    </row>
    <row r="51" spans="1:6" ht="14.25" customHeight="1" x14ac:dyDescent="0.2">
      <c r="A51" s="158" t="s">
        <v>55</v>
      </c>
      <c r="B51" s="158"/>
      <c r="C51" s="158"/>
      <c r="D51" s="158"/>
      <c r="E51" s="158"/>
      <c r="F51" s="158"/>
    </row>
    <row r="52" spans="1:6" ht="14.25" customHeight="1" x14ac:dyDescent="0.2">
      <c r="A52" s="193" t="s">
        <v>59</v>
      </c>
      <c r="B52" s="193"/>
      <c r="C52" s="193"/>
      <c r="D52" s="193"/>
      <c r="E52" s="193"/>
      <c r="F52" s="193"/>
    </row>
  </sheetData>
  <mergeCells count="49">
    <mergeCell ref="A45:B45"/>
    <mergeCell ref="A46:B46"/>
    <mergeCell ref="A36:B36"/>
    <mergeCell ref="A37:B37"/>
    <mergeCell ref="A38:B38"/>
    <mergeCell ref="A39:B39"/>
    <mergeCell ref="A42:B42"/>
    <mergeCell ref="A43:B43"/>
    <mergeCell ref="A44:B44"/>
    <mergeCell ref="A34:B34"/>
    <mergeCell ref="A35:B35"/>
    <mergeCell ref="A27:B27"/>
    <mergeCell ref="A28:B28"/>
    <mergeCell ref="A29:B29"/>
    <mergeCell ref="A30:B30"/>
    <mergeCell ref="A31:B31"/>
    <mergeCell ref="A32:B32"/>
    <mergeCell ref="A52:F52"/>
    <mergeCell ref="A2:F2"/>
    <mergeCell ref="B5:F5"/>
    <mergeCell ref="A13:B13"/>
    <mergeCell ref="A14:B14"/>
    <mergeCell ref="A4:F4"/>
    <mergeCell ref="A48:B48"/>
    <mergeCell ref="A49:F49"/>
    <mergeCell ref="A51:F51"/>
    <mergeCell ref="A8:B9"/>
    <mergeCell ref="C8:E8"/>
    <mergeCell ref="F8:F9"/>
    <mergeCell ref="A10:B10"/>
    <mergeCell ref="A47:B47"/>
    <mergeCell ref="A15:B15"/>
    <mergeCell ref="A16:B16"/>
    <mergeCell ref="A11:B11"/>
    <mergeCell ref="A12:B12"/>
    <mergeCell ref="A40:B40"/>
    <mergeCell ref="A41:B41"/>
    <mergeCell ref="A50:F50"/>
    <mergeCell ref="A17:B17"/>
    <mergeCell ref="A18:B18"/>
    <mergeCell ref="A19:B19"/>
    <mergeCell ref="A20:B20"/>
    <mergeCell ref="A21:B21"/>
    <mergeCell ref="A22:B22"/>
    <mergeCell ref="A23:B23"/>
    <mergeCell ref="A33:B33"/>
    <mergeCell ref="A25:B25"/>
    <mergeCell ref="A26:B26"/>
    <mergeCell ref="A24:B24"/>
  </mergeCells>
  <phoneticPr fontId="2"/>
  <printOptions horizontalCentered="1"/>
  <pageMargins left="0.59055118110236227" right="0.59055118110236227" top="0.59055118110236227" bottom="0.19685039370078741" header="0.39370078740157483" footer="0.19685039370078741"/>
  <pageSetup paperSize="9" orientation="portrait" r:id="rId1"/>
  <headerFooter alignWithMargins="0">
    <oddHeader>&amp;R&amp;"メイリオ,レギュラー"&amp;8沖縄ものづくり製品開発・技術導入支援事業 応募様式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A4A6-7E3F-4BAC-B5D1-E1E03B4CCD35}">
  <sheetPr>
    <tabColor rgb="FF00B0F0"/>
  </sheetPr>
  <dimension ref="A1:F72"/>
  <sheetViews>
    <sheetView view="pageBreakPreview" zoomScale="130" zoomScaleNormal="100" zoomScaleSheetLayoutView="130" workbookViewId="0">
      <selection activeCell="F10" sqref="F10"/>
    </sheetView>
  </sheetViews>
  <sheetFormatPr defaultColWidth="9" defaultRowHeight="15" x14ac:dyDescent="0.2"/>
  <cols>
    <col min="1" max="1" width="13.88671875" style="3" bestFit="1" customWidth="1"/>
    <col min="2" max="2" width="8" style="3" bestFit="1" customWidth="1"/>
    <col min="3" max="5" width="10.6640625" style="3" customWidth="1"/>
    <col min="6" max="6" width="32.21875" style="3" customWidth="1"/>
    <col min="7" max="16384" width="9" style="3"/>
  </cols>
  <sheetData>
    <row r="1" spans="1:6" ht="16.2" x14ac:dyDescent="0.2">
      <c r="A1" s="2" t="s">
        <v>79</v>
      </c>
    </row>
    <row r="2" spans="1:6" ht="20.25" customHeight="1" x14ac:dyDescent="0.2">
      <c r="A2" s="119" t="s">
        <v>117</v>
      </c>
      <c r="B2" s="119"/>
      <c r="C2" s="119"/>
      <c r="D2" s="119"/>
      <c r="E2" s="119"/>
      <c r="F2" s="119"/>
    </row>
    <row r="3" spans="1:6" ht="10.5" customHeight="1" x14ac:dyDescent="0.2">
      <c r="A3" s="112"/>
      <c r="B3" s="112"/>
      <c r="C3" s="112"/>
      <c r="D3" s="112"/>
      <c r="E3" s="112"/>
      <c r="F3" s="112"/>
    </row>
    <row r="4" spans="1:6" s="4" customFormat="1" ht="20.25" customHeight="1" x14ac:dyDescent="0.2">
      <c r="A4" s="1" t="s">
        <v>116</v>
      </c>
      <c r="B4" s="120" t="s">
        <v>84</v>
      </c>
      <c r="C4" s="121"/>
      <c r="D4" s="121"/>
      <c r="E4" s="121"/>
      <c r="F4" s="122"/>
    </row>
    <row r="5" spans="1:6" s="4" customFormat="1" ht="20.25" customHeight="1" x14ac:dyDescent="0.2">
      <c r="A5" s="1" t="s">
        <v>0</v>
      </c>
      <c r="B5" s="120" t="s">
        <v>85</v>
      </c>
      <c r="C5" s="121"/>
      <c r="D5" s="121"/>
      <c r="E5" s="121"/>
      <c r="F5" s="122"/>
    </row>
    <row r="6" spans="1:6" s="4" customFormat="1" ht="20.25" customHeight="1" x14ac:dyDescent="0.4">
      <c r="A6" s="5"/>
      <c r="F6" s="6" t="s">
        <v>1</v>
      </c>
    </row>
    <row r="7" spans="1:6" s="4" customFormat="1" ht="14.25" customHeight="1" x14ac:dyDescent="0.2">
      <c r="A7" s="123" t="s">
        <v>2</v>
      </c>
      <c r="B7" s="124"/>
      <c r="C7" s="123" t="s">
        <v>39</v>
      </c>
      <c r="D7" s="124"/>
      <c r="E7" s="127"/>
      <c r="F7" s="128" t="s">
        <v>4</v>
      </c>
    </row>
    <row r="8" spans="1:6" s="4" customFormat="1" ht="26.4" x14ac:dyDescent="0.2">
      <c r="A8" s="125"/>
      <c r="B8" s="126"/>
      <c r="C8" s="7" t="s">
        <v>44</v>
      </c>
      <c r="D8" s="8" t="s">
        <v>35</v>
      </c>
      <c r="E8" s="8" t="s">
        <v>36</v>
      </c>
      <c r="F8" s="129"/>
    </row>
    <row r="9" spans="1:6" s="4" customFormat="1" ht="13.2" x14ac:dyDescent="0.2">
      <c r="A9" s="231" t="s">
        <v>17</v>
      </c>
      <c r="B9" s="232"/>
      <c r="C9" s="51">
        <f>C12+C14+C17</f>
        <v>1000</v>
      </c>
      <c r="D9" s="52">
        <f>D12+D14+D17</f>
        <v>620</v>
      </c>
      <c r="E9" s="51">
        <f>E12+E14+E17</f>
        <v>380</v>
      </c>
      <c r="F9" s="53"/>
    </row>
    <row r="10" spans="1:6" s="4" customFormat="1" ht="13.2" x14ac:dyDescent="0.2">
      <c r="A10" s="239" t="s">
        <v>113</v>
      </c>
      <c r="B10" s="240"/>
      <c r="C10" s="43">
        <f>D10+E10</f>
        <v>900</v>
      </c>
      <c r="D10" s="47">
        <f>D11</f>
        <v>675</v>
      </c>
      <c r="E10" s="89">
        <f>E11</f>
        <v>225</v>
      </c>
      <c r="F10" s="17"/>
    </row>
    <row r="11" spans="1:6" s="4" customFormat="1" ht="26.4" x14ac:dyDescent="0.2">
      <c r="A11" s="241" t="s">
        <v>119</v>
      </c>
      <c r="B11" s="242"/>
      <c r="C11" s="68">
        <f>D11+E11</f>
        <v>900</v>
      </c>
      <c r="D11" s="59">
        <v>675</v>
      </c>
      <c r="E11" s="24">
        <v>225</v>
      </c>
      <c r="F11" s="15" t="s">
        <v>120</v>
      </c>
    </row>
    <row r="12" spans="1:6" s="4" customFormat="1" ht="13.2" x14ac:dyDescent="0.2">
      <c r="A12" s="226" t="s">
        <v>101</v>
      </c>
      <c r="B12" s="236"/>
      <c r="C12" s="41">
        <f t="shared" ref="C12:C20" si="0">D12+E12</f>
        <v>0</v>
      </c>
      <c r="D12" s="40">
        <f>D13</f>
        <v>0</v>
      </c>
      <c r="E12" s="41">
        <f>E13</f>
        <v>0</v>
      </c>
      <c r="F12" s="16"/>
    </row>
    <row r="13" spans="1:6" s="4" customFormat="1" ht="13.2" x14ac:dyDescent="0.2">
      <c r="A13" s="237"/>
      <c r="B13" s="238"/>
      <c r="C13" s="44">
        <f t="shared" si="0"/>
        <v>0</v>
      </c>
      <c r="D13" s="14"/>
      <c r="E13" s="13"/>
      <c r="F13" s="15"/>
    </row>
    <row r="14" spans="1:6" s="4" customFormat="1" ht="13.2" x14ac:dyDescent="0.2">
      <c r="A14" s="226" t="s">
        <v>102</v>
      </c>
      <c r="B14" s="236"/>
      <c r="C14" s="43">
        <f t="shared" si="0"/>
        <v>1000</v>
      </c>
      <c r="D14" s="42">
        <f>D15+D16</f>
        <v>620</v>
      </c>
      <c r="E14" s="43">
        <f>E15+E16</f>
        <v>380</v>
      </c>
      <c r="F14" s="16"/>
    </row>
    <row r="15" spans="1:6" s="4" customFormat="1" ht="26.4" x14ac:dyDescent="0.2">
      <c r="A15" s="210" t="s">
        <v>81</v>
      </c>
      <c r="B15" s="211"/>
      <c r="C15" s="45">
        <f>D15+E15</f>
        <v>800</v>
      </c>
      <c r="D15" s="59">
        <v>470</v>
      </c>
      <c r="E15" s="24">
        <v>330</v>
      </c>
      <c r="F15" s="16" t="s">
        <v>121</v>
      </c>
    </row>
    <row r="16" spans="1:6" s="4" customFormat="1" ht="26.4" x14ac:dyDescent="0.2">
      <c r="A16" s="237" t="s">
        <v>83</v>
      </c>
      <c r="B16" s="238"/>
      <c r="C16" s="44">
        <f t="shared" si="0"/>
        <v>200</v>
      </c>
      <c r="D16" s="14">
        <v>150</v>
      </c>
      <c r="E16" s="13">
        <v>50</v>
      </c>
      <c r="F16" s="15" t="s">
        <v>86</v>
      </c>
    </row>
    <row r="17" spans="1:6" s="4" customFormat="1" ht="13.2" x14ac:dyDescent="0.2">
      <c r="A17" s="226" t="s">
        <v>103</v>
      </c>
      <c r="B17" s="236"/>
      <c r="C17" s="43">
        <f t="shared" si="0"/>
        <v>0</v>
      </c>
      <c r="D17" s="42">
        <f>D18</f>
        <v>0</v>
      </c>
      <c r="E17" s="43">
        <f>E18</f>
        <v>0</v>
      </c>
      <c r="F17" s="16"/>
    </row>
    <row r="18" spans="1:6" s="4" customFormat="1" ht="13.2" x14ac:dyDescent="0.2">
      <c r="A18" s="210" t="s">
        <v>82</v>
      </c>
      <c r="B18" s="211"/>
      <c r="C18" s="45">
        <f t="shared" si="0"/>
        <v>0</v>
      </c>
      <c r="D18" s="12"/>
      <c r="E18" s="11"/>
      <c r="F18" s="16"/>
    </row>
    <row r="19" spans="1:6" s="4" customFormat="1" ht="13.2" x14ac:dyDescent="0.2">
      <c r="A19" s="233" t="s">
        <v>3</v>
      </c>
      <c r="B19" s="234"/>
      <c r="C19" s="54">
        <f t="shared" si="0"/>
        <v>8746</v>
      </c>
      <c r="D19" s="54">
        <f>D20+D25+D23</f>
        <v>6560</v>
      </c>
      <c r="E19" s="54">
        <f>E20+E25+E23</f>
        <v>2186</v>
      </c>
      <c r="F19" s="55"/>
    </row>
    <row r="20" spans="1:6" s="4" customFormat="1" ht="13.2" x14ac:dyDescent="0.2">
      <c r="A20" s="224" t="s">
        <v>25</v>
      </c>
      <c r="B20" s="225"/>
      <c r="C20" s="43">
        <f t="shared" si="0"/>
        <v>4536</v>
      </c>
      <c r="D20" s="43">
        <f>D21+D22</f>
        <v>3402</v>
      </c>
      <c r="E20" s="43">
        <f>E21+E22</f>
        <v>1134</v>
      </c>
      <c r="F20" s="17"/>
    </row>
    <row r="21" spans="1:6" s="4" customFormat="1" ht="13.2" x14ac:dyDescent="0.2">
      <c r="A21" s="221" t="s">
        <v>61</v>
      </c>
      <c r="B21" s="235"/>
      <c r="C21" s="45">
        <f t="shared" ref="C21:C31" si="1">D21+E21</f>
        <v>2562</v>
      </c>
      <c r="D21" s="12">
        <v>1921</v>
      </c>
      <c r="E21" s="11">
        <v>641</v>
      </c>
      <c r="F21" s="17" t="s">
        <v>138</v>
      </c>
    </row>
    <row r="22" spans="1:6" s="4" customFormat="1" ht="13.2" x14ac:dyDescent="0.2">
      <c r="A22" s="221" t="s">
        <v>50</v>
      </c>
      <c r="B22" s="235"/>
      <c r="C22" s="45">
        <f t="shared" si="1"/>
        <v>1974</v>
      </c>
      <c r="D22" s="12">
        <v>1481</v>
      </c>
      <c r="E22" s="11">
        <v>493</v>
      </c>
      <c r="F22" s="17" t="s">
        <v>139</v>
      </c>
    </row>
    <row r="23" spans="1:6" s="4" customFormat="1" ht="13.2" x14ac:dyDescent="0.2">
      <c r="A23" s="224" t="s">
        <v>26</v>
      </c>
      <c r="B23" s="225"/>
      <c r="C23" s="43">
        <f t="shared" si="1"/>
        <v>672</v>
      </c>
      <c r="D23" s="42">
        <f>D24</f>
        <v>504</v>
      </c>
      <c r="E23" s="43">
        <f>E24</f>
        <v>168</v>
      </c>
      <c r="F23" s="17"/>
    </row>
    <row r="24" spans="1:6" s="4" customFormat="1" ht="13.2" x14ac:dyDescent="0.2">
      <c r="A24" s="210" t="s">
        <v>123</v>
      </c>
      <c r="B24" s="211"/>
      <c r="C24" s="45">
        <f t="shared" si="1"/>
        <v>672</v>
      </c>
      <c r="D24" s="12">
        <v>504</v>
      </c>
      <c r="E24" s="11">
        <v>168</v>
      </c>
      <c r="F24" s="17" t="s">
        <v>124</v>
      </c>
    </row>
    <row r="25" spans="1:6" s="4" customFormat="1" ht="13.2" x14ac:dyDescent="0.2">
      <c r="A25" s="224" t="s">
        <v>27</v>
      </c>
      <c r="B25" s="225"/>
      <c r="C25" s="43">
        <f t="shared" si="1"/>
        <v>3538</v>
      </c>
      <c r="D25" s="42">
        <f>D26+D27</f>
        <v>2654</v>
      </c>
      <c r="E25" s="43">
        <f>E26+E27</f>
        <v>884</v>
      </c>
      <c r="F25" s="17"/>
    </row>
    <row r="26" spans="1:6" s="4" customFormat="1" ht="13.2" x14ac:dyDescent="0.2">
      <c r="A26" s="210" t="s">
        <v>51</v>
      </c>
      <c r="B26" s="211"/>
      <c r="C26" s="45">
        <f t="shared" si="1"/>
        <v>2329</v>
      </c>
      <c r="D26" s="12">
        <v>1747</v>
      </c>
      <c r="E26" s="11">
        <v>582</v>
      </c>
      <c r="F26" s="17" t="s">
        <v>142</v>
      </c>
    </row>
    <row r="27" spans="1:6" s="4" customFormat="1" ht="13.2" x14ac:dyDescent="0.2">
      <c r="A27" s="229" t="s">
        <v>122</v>
      </c>
      <c r="B27" s="230"/>
      <c r="C27" s="46">
        <f t="shared" si="1"/>
        <v>1209</v>
      </c>
      <c r="D27" s="19">
        <v>907</v>
      </c>
      <c r="E27" s="9">
        <v>302</v>
      </c>
      <c r="F27" s="10" t="s">
        <v>141</v>
      </c>
    </row>
    <row r="28" spans="1:6" s="4" customFormat="1" ht="13.2" x14ac:dyDescent="0.2">
      <c r="A28" s="231" t="s">
        <v>6</v>
      </c>
      <c r="B28" s="232"/>
      <c r="C28" s="51">
        <f t="shared" si="1"/>
        <v>4912</v>
      </c>
      <c r="D28" s="51">
        <f>D29+D32+D34+D37+D40+D43+D45+D49+D51</f>
        <v>3809</v>
      </c>
      <c r="E28" s="51">
        <f>E29+E32+E34+E37+E40+E43+E45+E49+E51</f>
        <v>1103</v>
      </c>
      <c r="F28" s="53"/>
    </row>
    <row r="29" spans="1:6" s="4" customFormat="1" ht="13.2" x14ac:dyDescent="0.2">
      <c r="A29" s="224" t="s">
        <v>28</v>
      </c>
      <c r="B29" s="197"/>
      <c r="C29" s="43">
        <f t="shared" si="1"/>
        <v>152</v>
      </c>
      <c r="D29" s="42">
        <f>D30+D31</f>
        <v>114</v>
      </c>
      <c r="E29" s="47">
        <f>E30+E31</f>
        <v>38</v>
      </c>
      <c r="F29" s="39"/>
    </row>
    <row r="30" spans="1:6" s="4" customFormat="1" ht="26.4" x14ac:dyDescent="0.2">
      <c r="A30" s="210" t="s">
        <v>73</v>
      </c>
      <c r="B30" s="223"/>
      <c r="C30" s="45">
        <f t="shared" si="1"/>
        <v>120</v>
      </c>
      <c r="D30" s="12">
        <v>90</v>
      </c>
      <c r="E30" s="11">
        <v>30</v>
      </c>
      <c r="F30" s="35" t="s">
        <v>143</v>
      </c>
    </row>
    <row r="31" spans="1:6" s="4" customFormat="1" ht="26.4" x14ac:dyDescent="0.2">
      <c r="A31" s="212" t="s">
        <v>46</v>
      </c>
      <c r="B31" s="218"/>
      <c r="C31" s="44">
        <f t="shared" si="1"/>
        <v>32</v>
      </c>
      <c r="D31" s="14">
        <v>24</v>
      </c>
      <c r="E31" s="13">
        <v>8</v>
      </c>
      <c r="F31" s="36" t="s">
        <v>145</v>
      </c>
    </row>
    <row r="32" spans="1:6" s="4" customFormat="1" ht="13.2" x14ac:dyDescent="0.2">
      <c r="A32" s="224" t="s">
        <v>29</v>
      </c>
      <c r="B32" s="225"/>
      <c r="C32" s="41">
        <f t="shared" ref="C32:C52" si="2">D32+E32</f>
        <v>0</v>
      </c>
      <c r="D32" s="42">
        <f>D33</f>
        <v>0</v>
      </c>
      <c r="E32" s="48">
        <f>E33</f>
        <v>0</v>
      </c>
      <c r="F32" s="20"/>
    </row>
    <row r="33" spans="1:6" s="4" customFormat="1" ht="13.2" x14ac:dyDescent="0.2">
      <c r="A33" s="212" t="s">
        <v>22</v>
      </c>
      <c r="B33" s="218"/>
      <c r="C33" s="44">
        <f t="shared" si="2"/>
        <v>0</v>
      </c>
      <c r="D33" s="14"/>
      <c r="E33" s="38"/>
      <c r="F33" s="21"/>
    </row>
    <row r="34" spans="1:6" s="4" customFormat="1" ht="13.2" x14ac:dyDescent="0.2">
      <c r="A34" s="224" t="s">
        <v>30</v>
      </c>
      <c r="B34" s="225"/>
      <c r="C34" s="43">
        <f t="shared" si="2"/>
        <v>720</v>
      </c>
      <c r="D34" s="42">
        <f>D35+D36</f>
        <v>540</v>
      </c>
      <c r="E34" s="43">
        <f>E35+E36</f>
        <v>180</v>
      </c>
      <c r="F34" s="17"/>
    </row>
    <row r="35" spans="1:6" s="4" customFormat="1" ht="26.4" x14ac:dyDescent="0.2">
      <c r="A35" s="210" t="s">
        <v>47</v>
      </c>
      <c r="B35" s="223"/>
      <c r="C35" s="45">
        <f>D35+E35</f>
        <v>520</v>
      </c>
      <c r="D35" s="12">
        <v>390</v>
      </c>
      <c r="E35" s="11">
        <v>130</v>
      </c>
      <c r="F35" s="35" t="s">
        <v>140</v>
      </c>
    </row>
    <row r="36" spans="1:6" s="4" customFormat="1" ht="13.2" x14ac:dyDescent="0.2">
      <c r="A36" s="212" t="s">
        <v>125</v>
      </c>
      <c r="B36" s="218"/>
      <c r="C36" s="44">
        <f>D36+E36</f>
        <v>200</v>
      </c>
      <c r="D36" s="14">
        <v>150</v>
      </c>
      <c r="E36" s="13">
        <v>50</v>
      </c>
      <c r="F36" s="18" t="s">
        <v>136</v>
      </c>
    </row>
    <row r="37" spans="1:6" s="4" customFormat="1" ht="13.2" x14ac:dyDescent="0.2">
      <c r="A37" s="224" t="s">
        <v>31</v>
      </c>
      <c r="B37" s="225"/>
      <c r="C37" s="43">
        <f t="shared" si="2"/>
        <v>2500</v>
      </c>
      <c r="D37" s="43">
        <f>D38+D39</f>
        <v>2125</v>
      </c>
      <c r="E37" s="43">
        <f>E38+E39</f>
        <v>375</v>
      </c>
      <c r="F37" s="17"/>
    </row>
    <row r="38" spans="1:6" s="4" customFormat="1" ht="13.2" x14ac:dyDescent="0.2">
      <c r="A38" s="221" t="s">
        <v>74</v>
      </c>
      <c r="B38" s="222"/>
      <c r="C38" s="45">
        <f>D38+E38</f>
        <v>1500</v>
      </c>
      <c r="D38" s="24">
        <v>1125</v>
      </c>
      <c r="E38" s="24">
        <v>375</v>
      </c>
      <c r="F38" s="17" t="s">
        <v>60</v>
      </c>
    </row>
    <row r="39" spans="1:6" s="4" customFormat="1" ht="13.2" x14ac:dyDescent="0.2">
      <c r="A39" s="212" t="s">
        <v>40</v>
      </c>
      <c r="B39" s="218"/>
      <c r="C39" s="44">
        <f>D39+E39</f>
        <v>1000</v>
      </c>
      <c r="D39" s="25">
        <v>1000</v>
      </c>
      <c r="E39" s="25">
        <v>0</v>
      </c>
      <c r="F39" s="21" t="s">
        <v>60</v>
      </c>
    </row>
    <row r="40" spans="1:6" s="4" customFormat="1" ht="13.2" x14ac:dyDescent="0.2">
      <c r="A40" s="224" t="s">
        <v>32</v>
      </c>
      <c r="B40" s="225"/>
      <c r="C40" s="43">
        <f t="shared" si="2"/>
        <v>1100</v>
      </c>
      <c r="D40" s="42">
        <f>D41+D42</f>
        <v>700</v>
      </c>
      <c r="E40" s="43">
        <f>E41+E42</f>
        <v>400</v>
      </c>
      <c r="F40" s="17"/>
    </row>
    <row r="41" spans="1:6" s="4" customFormat="1" ht="26.4" x14ac:dyDescent="0.2">
      <c r="A41" s="226" t="s">
        <v>48</v>
      </c>
      <c r="B41" s="223"/>
      <c r="C41" s="45">
        <f>D41+E41</f>
        <v>600</v>
      </c>
      <c r="D41" s="37">
        <v>400</v>
      </c>
      <c r="E41" s="11">
        <v>200</v>
      </c>
      <c r="F41" s="35" t="s">
        <v>62</v>
      </c>
    </row>
    <row r="42" spans="1:6" s="4" customFormat="1" ht="39.6" x14ac:dyDescent="0.2">
      <c r="A42" s="212" t="s">
        <v>49</v>
      </c>
      <c r="B42" s="218"/>
      <c r="C42" s="44">
        <f>D42+E42</f>
        <v>500</v>
      </c>
      <c r="D42" s="14">
        <v>300</v>
      </c>
      <c r="E42" s="13">
        <v>200</v>
      </c>
      <c r="F42" s="36" t="s">
        <v>63</v>
      </c>
    </row>
    <row r="43" spans="1:6" s="4" customFormat="1" ht="13.2" x14ac:dyDescent="0.2">
      <c r="A43" s="216" t="s">
        <v>33</v>
      </c>
      <c r="B43" s="217"/>
      <c r="C43" s="96">
        <f t="shared" si="2"/>
        <v>0</v>
      </c>
      <c r="D43" s="97">
        <f>D44</f>
        <v>0</v>
      </c>
      <c r="E43" s="96">
        <f>E44</f>
        <v>0</v>
      </c>
      <c r="F43" s="71"/>
    </row>
    <row r="44" spans="1:6" s="4" customFormat="1" ht="13.2" x14ac:dyDescent="0.2">
      <c r="A44" s="214" t="s">
        <v>82</v>
      </c>
      <c r="B44" s="215"/>
      <c r="C44" s="68">
        <f t="shared" si="2"/>
        <v>0</v>
      </c>
      <c r="D44" s="69"/>
      <c r="E44" s="70"/>
      <c r="F44" s="71"/>
    </row>
    <row r="45" spans="1:6" s="4" customFormat="1" ht="13.2" x14ac:dyDescent="0.2">
      <c r="A45" s="216" t="s">
        <v>34</v>
      </c>
      <c r="B45" s="217"/>
      <c r="C45" s="96">
        <f t="shared" si="2"/>
        <v>0</v>
      </c>
      <c r="D45" s="97">
        <f>D46</f>
        <v>0</v>
      </c>
      <c r="E45" s="96">
        <f>E46</f>
        <v>0</v>
      </c>
      <c r="F45" s="71"/>
    </row>
    <row r="46" spans="1:6" s="4" customFormat="1" ht="13.2" x14ac:dyDescent="0.2">
      <c r="A46" s="214" t="s">
        <v>82</v>
      </c>
      <c r="B46" s="215"/>
      <c r="C46" s="68">
        <f t="shared" si="2"/>
        <v>0</v>
      </c>
      <c r="D46" s="69"/>
      <c r="E46" s="70"/>
      <c r="F46" s="71"/>
    </row>
    <row r="47" spans="1:6" s="4" customFormat="1" ht="13.2" x14ac:dyDescent="0.2">
      <c r="A47" s="227" t="s">
        <v>98</v>
      </c>
      <c r="B47" s="228"/>
      <c r="C47" s="96">
        <v>0</v>
      </c>
      <c r="D47" s="97">
        <v>0</v>
      </c>
      <c r="E47" s="96">
        <v>0</v>
      </c>
      <c r="F47" s="95"/>
    </row>
    <row r="48" spans="1:6" s="4" customFormat="1" ht="13.2" x14ac:dyDescent="0.2">
      <c r="A48" s="219"/>
      <c r="B48" s="220"/>
      <c r="C48" s="68">
        <v>0</v>
      </c>
      <c r="D48" s="69"/>
      <c r="E48" s="70"/>
      <c r="F48" s="71"/>
    </row>
    <row r="49" spans="1:6" s="4" customFormat="1" ht="13.2" x14ac:dyDescent="0.2">
      <c r="A49" s="216" t="s">
        <v>99</v>
      </c>
      <c r="B49" s="217"/>
      <c r="C49" s="96">
        <f t="shared" si="2"/>
        <v>40</v>
      </c>
      <c r="D49" s="97">
        <f>D50</f>
        <v>30</v>
      </c>
      <c r="E49" s="96">
        <f>E50</f>
        <v>10</v>
      </c>
      <c r="F49" s="71"/>
    </row>
    <row r="50" spans="1:6" s="4" customFormat="1" ht="13.2" x14ac:dyDescent="0.2">
      <c r="A50" s="214" t="s">
        <v>127</v>
      </c>
      <c r="B50" s="215"/>
      <c r="C50" s="68">
        <f t="shared" si="2"/>
        <v>40</v>
      </c>
      <c r="D50" s="69">
        <v>30</v>
      </c>
      <c r="E50" s="70">
        <v>10</v>
      </c>
      <c r="F50" s="71" t="s">
        <v>144</v>
      </c>
    </row>
    <row r="51" spans="1:6" s="4" customFormat="1" ht="13.2" x14ac:dyDescent="0.2">
      <c r="A51" s="216" t="s">
        <v>100</v>
      </c>
      <c r="B51" s="217"/>
      <c r="C51" s="96">
        <f t="shared" si="2"/>
        <v>400</v>
      </c>
      <c r="D51" s="97">
        <f>D52</f>
        <v>300</v>
      </c>
      <c r="E51" s="96">
        <f>E52</f>
        <v>100</v>
      </c>
      <c r="F51" s="71"/>
    </row>
    <row r="52" spans="1:6" s="4" customFormat="1" ht="13.2" x14ac:dyDescent="0.2">
      <c r="A52" s="212" t="s">
        <v>126</v>
      </c>
      <c r="B52" s="213"/>
      <c r="C52" s="44">
        <f t="shared" si="2"/>
        <v>400</v>
      </c>
      <c r="D52" s="14">
        <v>300</v>
      </c>
      <c r="E52" s="13">
        <v>100</v>
      </c>
      <c r="F52" s="18" t="s">
        <v>137</v>
      </c>
    </row>
    <row r="53" spans="1:6" s="4" customFormat="1" ht="18.75" customHeight="1" x14ac:dyDescent="0.2">
      <c r="A53" s="152" t="s">
        <v>20</v>
      </c>
      <c r="B53" s="153"/>
      <c r="C53" s="54">
        <f>C9+C19+C28</f>
        <v>14658</v>
      </c>
      <c r="D53" s="54">
        <f>D9+D19+D28</f>
        <v>10989</v>
      </c>
      <c r="E53" s="54">
        <f>E9+E19+E28</f>
        <v>3669</v>
      </c>
      <c r="F53" s="55"/>
    </row>
    <row r="54" spans="1:6" s="4" customFormat="1" ht="5.25" customHeight="1" thickBot="1" x14ac:dyDescent="0.25">
      <c r="A54" s="22"/>
      <c r="B54" s="22"/>
      <c r="C54" s="12"/>
      <c r="D54" s="12"/>
      <c r="E54" s="12"/>
    </row>
    <row r="55" spans="1:6" s="4" customFormat="1" ht="18.75" customHeight="1" x14ac:dyDescent="0.2">
      <c r="A55" s="150" t="s">
        <v>7</v>
      </c>
      <c r="B55" s="151"/>
      <c r="C55" s="147">
        <f>D53/C53</f>
        <v>0.74969300040933273</v>
      </c>
      <c r="D55" s="148"/>
      <c r="E55" s="149"/>
      <c r="F55" s="109" t="s">
        <v>21</v>
      </c>
    </row>
    <row r="56" spans="1:6" s="4" customFormat="1" ht="18.75" customHeight="1" thickBot="1" x14ac:dyDescent="0.25">
      <c r="A56" s="161" t="s">
        <v>16</v>
      </c>
      <c r="B56" s="162"/>
      <c r="C56" s="154">
        <f>(C53-C37)/C53</f>
        <v>0.82944467185154869</v>
      </c>
      <c r="D56" s="155"/>
      <c r="E56" s="156"/>
      <c r="F56" s="110" t="s">
        <v>19</v>
      </c>
    </row>
    <row r="57" spans="1:6" s="4" customFormat="1" ht="7.8" customHeight="1" thickBot="1" x14ac:dyDescent="0.25">
      <c r="A57" s="157"/>
      <c r="B57" s="157"/>
      <c r="C57" s="107"/>
      <c r="D57" s="105"/>
      <c r="E57" s="105"/>
      <c r="F57" s="105"/>
    </row>
    <row r="58" spans="1:6" s="4" customFormat="1" ht="18.75" customHeight="1" thickBot="1" x14ac:dyDescent="0.25">
      <c r="A58" s="159" t="s">
        <v>130</v>
      </c>
      <c r="B58" s="160"/>
      <c r="C58" s="163">
        <f>C53</f>
        <v>14658</v>
      </c>
      <c r="D58" s="164"/>
      <c r="E58" s="165"/>
    </row>
    <row r="59" spans="1:6" s="4" customFormat="1" ht="6" customHeight="1" thickBot="1" x14ac:dyDescent="0.25">
      <c r="A59" s="243"/>
      <c r="B59" s="243"/>
      <c r="C59" s="243"/>
      <c r="D59" s="243"/>
      <c r="E59" s="243"/>
    </row>
    <row r="60" spans="1:6" s="4" customFormat="1" ht="18.75" customHeight="1" x14ac:dyDescent="0.2">
      <c r="A60" s="178" t="s">
        <v>131</v>
      </c>
      <c r="B60" s="179"/>
      <c r="C60" s="166">
        <f>D53</f>
        <v>10989</v>
      </c>
      <c r="D60" s="167"/>
      <c r="E60" s="168"/>
    </row>
    <row r="61" spans="1:6" s="4" customFormat="1" ht="18.75" customHeight="1" x14ac:dyDescent="0.2">
      <c r="A61" s="180" t="s">
        <v>132</v>
      </c>
      <c r="B61" s="181"/>
      <c r="C61" s="169">
        <v>1669</v>
      </c>
      <c r="D61" s="170"/>
      <c r="E61" s="171"/>
    </row>
    <row r="62" spans="1:6" s="4" customFormat="1" ht="18.75" customHeight="1" x14ac:dyDescent="0.2">
      <c r="A62" s="180" t="s">
        <v>133</v>
      </c>
      <c r="B62" s="181"/>
      <c r="C62" s="169">
        <v>2000</v>
      </c>
      <c r="D62" s="170"/>
      <c r="E62" s="171"/>
    </row>
    <row r="63" spans="1:6" s="4" customFormat="1" ht="18.75" customHeight="1" thickBot="1" x14ac:dyDescent="0.25">
      <c r="A63" s="182" t="s">
        <v>134</v>
      </c>
      <c r="B63" s="183"/>
      <c r="C63" s="172">
        <v>0</v>
      </c>
      <c r="D63" s="173"/>
      <c r="E63" s="174"/>
    </row>
    <row r="64" spans="1:6" s="4" customFormat="1" ht="6" customHeight="1" x14ac:dyDescent="0.2">
      <c r="A64" s="247"/>
      <c r="B64" s="247"/>
      <c r="C64" s="247"/>
      <c r="D64" s="247"/>
      <c r="E64" s="247"/>
    </row>
    <row r="65" spans="1:6" ht="18.75" customHeight="1" thickBot="1" x14ac:dyDescent="0.25">
      <c r="A65" s="184" t="s">
        <v>135</v>
      </c>
      <c r="B65" s="185"/>
      <c r="C65" s="244">
        <f>C58-(C60+C61+C62+C63)</f>
        <v>0</v>
      </c>
      <c r="D65" s="245"/>
      <c r="E65" s="246"/>
      <c r="F65" s="4"/>
    </row>
    <row r="66" spans="1:6" s="4" customFormat="1" ht="7.5" customHeight="1" x14ac:dyDescent="0.2">
      <c r="A66" s="22"/>
      <c r="B66" s="22"/>
      <c r="C66" s="12"/>
      <c r="D66" s="12"/>
      <c r="E66" s="12"/>
    </row>
    <row r="67" spans="1:6" s="4" customFormat="1" ht="13.2" customHeight="1" x14ac:dyDescent="0.2">
      <c r="A67" s="111" t="s">
        <v>129</v>
      </c>
      <c r="B67" s="22"/>
      <c r="C67" s="12"/>
      <c r="D67" s="12"/>
      <c r="E67" s="12"/>
    </row>
    <row r="68" spans="1:6" s="4" customFormat="1" ht="13.2" x14ac:dyDescent="0.2">
      <c r="A68" s="158" t="s">
        <v>56</v>
      </c>
      <c r="B68" s="158"/>
      <c r="C68" s="158"/>
      <c r="D68" s="158"/>
      <c r="E68" s="158"/>
      <c r="F68" s="158"/>
    </row>
    <row r="69" spans="1:6" s="4" customFormat="1" ht="13.2" x14ac:dyDescent="0.2">
      <c r="A69" s="158" t="s">
        <v>78</v>
      </c>
      <c r="B69" s="158"/>
      <c r="C69" s="158"/>
      <c r="D69" s="158"/>
      <c r="E69" s="158"/>
      <c r="F69" s="158"/>
    </row>
    <row r="70" spans="1:6" s="4" customFormat="1" ht="13.2" x14ac:dyDescent="0.2">
      <c r="A70" s="158" t="s">
        <v>57</v>
      </c>
      <c r="B70" s="158"/>
      <c r="C70" s="158"/>
      <c r="D70" s="158"/>
      <c r="E70" s="158"/>
      <c r="F70" s="158"/>
    </row>
    <row r="71" spans="1:6" s="4" customFormat="1" ht="13.2" x14ac:dyDescent="0.2">
      <c r="A71" s="158" t="s">
        <v>58</v>
      </c>
      <c r="B71" s="158"/>
      <c r="C71" s="158"/>
      <c r="D71" s="158"/>
      <c r="E71" s="158"/>
      <c r="F71" s="158"/>
    </row>
    <row r="72" spans="1:6" ht="14.25" customHeight="1" x14ac:dyDescent="0.2">
      <c r="A72" s="193" t="s">
        <v>59</v>
      </c>
      <c r="B72" s="193"/>
      <c r="C72" s="193"/>
      <c r="D72" s="193"/>
      <c r="E72" s="193"/>
      <c r="F72" s="193"/>
    </row>
  </sheetData>
  <mergeCells count="75">
    <mergeCell ref="A62:B62"/>
    <mergeCell ref="C62:E62"/>
    <mergeCell ref="A63:B63"/>
    <mergeCell ref="C63:E63"/>
    <mergeCell ref="A65:B65"/>
    <mergeCell ref="C65:E65"/>
    <mergeCell ref="A64:E64"/>
    <mergeCell ref="A58:B58"/>
    <mergeCell ref="C58:E58"/>
    <mergeCell ref="A60:B60"/>
    <mergeCell ref="C60:E60"/>
    <mergeCell ref="A61:B61"/>
    <mergeCell ref="C61:E61"/>
    <mergeCell ref="A59:E59"/>
    <mergeCell ref="A55:B55"/>
    <mergeCell ref="C55:E55"/>
    <mergeCell ref="A56:B56"/>
    <mergeCell ref="C56:E56"/>
    <mergeCell ref="A57:B57"/>
    <mergeCell ref="A17:B17"/>
    <mergeCell ref="A2:F2"/>
    <mergeCell ref="B4:F4"/>
    <mergeCell ref="B5:F5"/>
    <mergeCell ref="A7:B8"/>
    <mergeCell ref="C7:E7"/>
    <mergeCell ref="F7:F8"/>
    <mergeCell ref="A9:B9"/>
    <mergeCell ref="A12:B12"/>
    <mergeCell ref="A13:B13"/>
    <mergeCell ref="A14:B14"/>
    <mergeCell ref="A16:B16"/>
    <mergeCell ref="A10:B10"/>
    <mergeCell ref="A11:B11"/>
    <mergeCell ref="A18:B18"/>
    <mergeCell ref="A19:B19"/>
    <mergeCell ref="A20:B20"/>
    <mergeCell ref="A21:B21"/>
    <mergeCell ref="A22:B22"/>
    <mergeCell ref="A29:B29"/>
    <mergeCell ref="A33:B33"/>
    <mergeCell ref="A34:B34"/>
    <mergeCell ref="A35:B35"/>
    <mergeCell ref="A36:B36"/>
    <mergeCell ref="A23:B23"/>
    <mergeCell ref="A24:B24"/>
    <mergeCell ref="A25:B25"/>
    <mergeCell ref="A27:B27"/>
    <mergeCell ref="A28:B28"/>
    <mergeCell ref="A48:B48"/>
    <mergeCell ref="A38:B38"/>
    <mergeCell ref="A30:B30"/>
    <mergeCell ref="A31:B31"/>
    <mergeCell ref="A32:B32"/>
    <mergeCell ref="A37:B37"/>
    <mergeCell ref="A40:B40"/>
    <mergeCell ref="A41:B41"/>
    <mergeCell ref="A42:B42"/>
    <mergeCell ref="A43:B43"/>
    <mergeCell ref="A47:B47"/>
    <mergeCell ref="A72:F72"/>
    <mergeCell ref="A15:B15"/>
    <mergeCell ref="A26:B26"/>
    <mergeCell ref="A52:B52"/>
    <mergeCell ref="A53:B53"/>
    <mergeCell ref="A68:F68"/>
    <mergeCell ref="A69:F69"/>
    <mergeCell ref="A70:F70"/>
    <mergeCell ref="A71:F71"/>
    <mergeCell ref="A44:B44"/>
    <mergeCell ref="A45:B45"/>
    <mergeCell ref="A46:B46"/>
    <mergeCell ref="A49:B49"/>
    <mergeCell ref="A50:B50"/>
    <mergeCell ref="A51:B51"/>
    <mergeCell ref="A39:B39"/>
  </mergeCells>
  <phoneticPr fontId="2"/>
  <conditionalFormatting sqref="C55">
    <cfRule type="cellIs" dxfId="1" priority="1" stopIfTrue="1" operator="greaterThan">
      <formula>0.75</formula>
    </cfRule>
  </conditionalFormatting>
  <conditionalFormatting sqref="C56">
    <cfRule type="cellIs" dxfId="0" priority="2" stopIfTrue="1" operator="lessThan">
      <formula>0.5</formula>
    </cfRule>
  </conditionalFormatting>
  <printOptions horizontalCentered="1"/>
  <pageMargins left="0.59055118110236227" right="0.59055118110236227" top="0.59055118110236227" bottom="0.19685039370078741" header="0.39370078740157483" footer="0.19685039370078741"/>
  <pageSetup paperSize="9" scale="81" orientation="portrait" r:id="rId1"/>
  <headerFooter alignWithMargins="0">
    <oddHeader>&amp;R&amp;"メイリオ,レギュラー"&amp;8沖縄ものづくり製品開発・技術導入支援事業　応募様式　</oddHeader>
  </headerFooter>
  <rowBreaks count="1" manualBreakCount="1">
    <brk id="65"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D91F8-C2B4-4066-AE9A-76FE1D0BD3D6}">
  <sheetPr>
    <tabColor rgb="FFFFCCFF"/>
  </sheetPr>
  <dimension ref="A1:F51"/>
  <sheetViews>
    <sheetView view="pageBreakPreview" zoomScale="130" zoomScaleNormal="100" zoomScaleSheetLayoutView="130" workbookViewId="0">
      <selection activeCell="A2" sqref="A2:F2"/>
    </sheetView>
  </sheetViews>
  <sheetFormatPr defaultColWidth="9" defaultRowHeight="13.2" x14ac:dyDescent="0.2"/>
  <cols>
    <col min="1" max="1" width="13.88671875" style="4" customWidth="1"/>
    <col min="2" max="2" width="8" style="4" customWidth="1"/>
    <col min="3" max="5" width="10.6640625" style="4" customWidth="1"/>
    <col min="6" max="6" width="32.21875" style="4" customWidth="1"/>
    <col min="7" max="16384" width="9" style="4"/>
  </cols>
  <sheetData>
    <row r="1" spans="1:6" ht="16.2" x14ac:dyDescent="0.2">
      <c r="A1" s="2" t="s">
        <v>80</v>
      </c>
    </row>
    <row r="2" spans="1:6" ht="17.399999999999999" x14ac:dyDescent="0.2">
      <c r="A2" s="119" t="s">
        <v>128</v>
      </c>
      <c r="B2" s="119"/>
      <c r="C2" s="119"/>
      <c r="D2" s="119"/>
      <c r="E2" s="119"/>
      <c r="F2" s="119"/>
    </row>
    <row r="3" spans="1:6" ht="10.199999999999999" customHeight="1" x14ac:dyDescent="0.2"/>
    <row r="4" spans="1:6" x14ac:dyDescent="0.2">
      <c r="A4" s="194" t="s">
        <v>15</v>
      </c>
      <c r="B4" s="194"/>
      <c r="C4" s="194"/>
      <c r="D4" s="194"/>
      <c r="E4" s="194"/>
      <c r="F4" s="194"/>
    </row>
    <row r="5" spans="1:6" ht="20.25" customHeight="1" x14ac:dyDescent="0.2">
      <c r="A5" s="26" t="s">
        <v>5</v>
      </c>
      <c r="B5" s="120" t="s">
        <v>91</v>
      </c>
      <c r="C5" s="121"/>
      <c r="D5" s="121"/>
      <c r="E5" s="121"/>
      <c r="F5" s="122"/>
    </row>
    <row r="7" spans="1:6" x14ac:dyDescent="0.2">
      <c r="A7" s="27"/>
      <c r="F7" s="5" t="s">
        <v>1</v>
      </c>
    </row>
    <row r="8" spans="1:6" x14ac:dyDescent="0.2">
      <c r="A8" s="123" t="s">
        <v>2</v>
      </c>
      <c r="B8" s="124"/>
      <c r="C8" s="123" t="s">
        <v>39</v>
      </c>
      <c r="D8" s="124"/>
      <c r="E8" s="127"/>
      <c r="F8" s="128" t="s">
        <v>4</v>
      </c>
    </row>
    <row r="9" spans="1:6" ht="26.4" x14ac:dyDescent="0.2">
      <c r="A9" s="125"/>
      <c r="B9" s="126"/>
      <c r="C9" s="7" t="s">
        <v>37</v>
      </c>
      <c r="D9" s="8" t="s">
        <v>35</v>
      </c>
      <c r="E9" s="8" t="s">
        <v>36</v>
      </c>
      <c r="F9" s="129"/>
    </row>
    <row r="10" spans="1:6" x14ac:dyDescent="0.2">
      <c r="A10" s="253" t="s">
        <v>17</v>
      </c>
      <c r="B10" s="254"/>
      <c r="C10" s="87">
        <f>D10+E10</f>
        <v>200</v>
      </c>
      <c r="D10" s="99">
        <f>D13+D15+D17</f>
        <v>150</v>
      </c>
      <c r="E10" s="87">
        <f>E13+E15+E17</f>
        <v>50</v>
      </c>
      <c r="F10" s="88"/>
    </row>
    <row r="11" spans="1:6" x14ac:dyDescent="0.2">
      <c r="A11" s="227" t="s">
        <v>113</v>
      </c>
      <c r="B11" s="228"/>
      <c r="C11" s="96">
        <v>0</v>
      </c>
      <c r="D11" s="97">
        <v>0</v>
      </c>
      <c r="E11" s="96">
        <v>0</v>
      </c>
      <c r="F11" s="71"/>
    </row>
    <row r="12" spans="1:6" x14ac:dyDescent="0.2">
      <c r="A12" s="219"/>
      <c r="B12" s="220"/>
      <c r="C12" s="68">
        <v>0</v>
      </c>
      <c r="D12" s="98"/>
      <c r="E12" s="79"/>
      <c r="F12" s="71"/>
    </row>
    <row r="13" spans="1:6" x14ac:dyDescent="0.2">
      <c r="A13" s="227" t="s">
        <v>106</v>
      </c>
      <c r="B13" s="255"/>
      <c r="C13" s="96">
        <f t="shared" ref="C13:C24" si="0">D13+E13</f>
        <v>200</v>
      </c>
      <c r="D13" s="97">
        <f>D14</f>
        <v>150</v>
      </c>
      <c r="E13" s="96">
        <f>E14</f>
        <v>50</v>
      </c>
      <c r="F13" s="86"/>
    </row>
    <row r="14" spans="1:6" x14ac:dyDescent="0.2">
      <c r="A14" s="219" t="s">
        <v>53</v>
      </c>
      <c r="B14" s="220"/>
      <c r="C14" s="68">
        <f>D14+E14</f>
        <v>200</v>
      </c>
      <c r="D14" s="69">
        <v>150</v>
      </c>
      <c r="E14" s="70">
        <v>50</v>
      </c>
      <c r="F14" s="86" t="s">
        <v>64</v>
      </c>
    </row>
    <row r="15" spans="1:6" x14ac:dyDescent="0.2">
      <c r="A15" s="227" t="s">
        <v>107</v>
      </c>
      <c r="B15" s="255"/>
      <c r="C15" s="96">
        <f t="shared" si="0"/>
        <v>0</v>
      </c>
      <c r="D15" s="97">
        <f>D16</f>
        <v>0</v>
      </c>
      <c r="E15" s="96">
        <f>E16</f>
        <v>0</v>
      </c>
      <c r="F15" s="86"/>
    </row>
    <row r="16" spans="1:6" x14ac:dyDescent="0.2">
      <c r="A16" s="219" t="s">
        <v>23</v>
      </c>
      <c r="B16" s="220"/>
      <c r="C16" s="68">
        <f t="shared" si="0"/>
        <v>0</v>
      </c>
      <c r="D16" s="69"/>
      <c r="E16" s="70"/>
      <c r="F16" s="86"/>
    </row>
    <row r="17" spans="1:6" x14ac:dyDescent="0.2">
      <c r="A17" s="227" t="s">
        <v>108</v>
      </c>
      <c r="B17" s="255"/>
      <c r="C17" s="96">
        <f t="shared" si="0"/>
        <v>0</v>
      </c>
      <c r="D17" s="97">
        <f>D18</f>
        <v>0</v>
      </c>
      <c r="E17" s="96">
        <f>E18</f>
        <v>0</v>
      </c>
      <c r="F17" s="86"/>
    </row>
    <row r="18" spans="1:6" x14ac:dyDescent="0.2">
      <c r="A18" s="241" t="s">
        <v>23</v>
      </c>
      <c r="B18" s="242"/>
      <c r="C18" s="81">
        <f t="shared" si="0"/>
        <v>0</v>
      </c>
      <c r="D18" s="82"/>
      <c r="E18" s="83"/>
      <c r="F18" s="84"/>
    </row>
    <row r="19" spans="1:6" x14ac:dyDescent="0.2">
      <c r="A19" s="256" t="s">
        <v>3</v>
      </c>
      <c r="B19" s="257"/>
      <c r="C19" s="100">
        <f t="shared" si="0"/>
        <v>295</v>
      </c>
      <c r="D19" s="100">
        <f>D20+D24+D22</f>
        <v>221</v>
      </c>
      <c r="E19" s="100">
        <f>E20+E24+E22</f>
        <v>74</v>
      </c>
      <c r="F19" s="101"/>
    </row>
    <row r="20" spans="1:6" x14ac:dyDescent="0.2">
      <c r="A20" s="250" t="s">
        <v>9</v>
      </c>
      <c r="B20" s="251"/>
      <c r="C20" s="93">
        <f t="shared" si="0"/>
        <v>295</v>
      </c>
      <c r="D20" s="93">
        <f>D21</f>
        <v>221</v>
      </c>
      <c r="E20" s="93">
        <f>E21</f>
        <v>74</v>
      </c>
      <c r="F20" s="18"/>
    </row>
    <row r="21" spans="1:6" x14ac:dyDescent="0.2">
      <c r="A21" s="214" t="s">
        <v>65</v>
      </c>
      <c r="B21" s="258"/>
      <c r="C21" s="68">
        <f>D21+E21</f>
        <v>295</v>
      </c>
      <c r="D21" s="69">
        <v>221</v>
      </c>
      <c r="E21" s="70">
        <v>74</v>
      </c>
      <c r="F21" s="71" t="s">
        <v>88</v>
      </c>
    </row>
    <row r="22" spans="1:6" x14ac:dyDescent="0.2">
      <c r="A22" s="216" t="s">
        <v>10</v>
      </c>
      <c r="B22" s="217"/>
      <c r="C22" s="96">
        <f t="shared" si="0"/>
        <v>0</v>
      </c>
      <c r="D22" s="97">
        <f>D23</f>
        <v>0</v>
      </c>
      <c r="E22" s="96">
        <f>E23</f>
        <v>0</v>
      </c>
      <c r="F22" s="71"/>
    </row>
    <row r="23" spans="1:6" x14ac:dyDescent="0.2">
      <c r="A23" s="219" t="s">
        <v>82</v>
      </c>
      <c r="B23" s="220"/>
      <c r="C23" s="68">
        <f t="shared" si="0"/>
        <v>0</v>
      </c>
      <c r="D23" s="69"/>
      <c r="E23" s="70"/>
      <c r="F23" s="71"/>
    </row>
    <row r="24" spans="1:6" x14ac:dyDescent="0.2">
      <c r="A24" s="216" t="s">
        <v>11</v>
      </c>
      <c r="B24" s="217"/>
      <c r="C24" s="96">
        <f t="shared" si="0"/>
        <v>0</v>
      </c>
      <c r="D24" s="97">
        <f>D25</f>
        <v>0</v>
      </c>
      <c r="E24" s="96">
        <f>E25</f>
        <v>0</v>
      </c>
      <c r="F24" s="71"/>
    </row>
    <row r="25" spans="1:6" x14ac:dyDescent="0.2">
      <c r="A25" s="259" t="s">
        <v>82</v>
      </c>
      <c r="B25" s="260"/>
      <c r="C25" s="63">
        <f>+D25+E25</f>
        <v>0</v>
      </c>
      <c r="D25" s="64"/>
      <c r="E25" s="65"/>
      <c r="F25" s="72"/>
    </row>
    <row r="26" spans="1:6" x14ac:dyDescent="0.2">
      <c r="A26" s="261" t="s">
        <v>6</v>
      </c>
      <c r="B26" s="262"/>
      <c r="C26" s="57">
        <f t="shared" ref="C26:C46" si="1">D26+E26</f>
        <v>1005</v>
      </c>
      <c r="D26" s="57">
        <f>D27+D29+D31+D34+D36+D38+D42+D44</f>
        <v>754</v>
      </c>
      <c r="E26" s="57">
        <f>E27+E29+E31+E34+E36+E38+E42+E44</f>
        <v>251</v>
      </c>
      <c r="F26" s="58"/>
    </row>
    <row r="27" spans="1:6" x14ac:dyDescent="0.2">
      <c r="A27" s="224" t="s">
        <v>8</v>
      </c>
      <c r="B27" s="197"/>
      <c r="C27" s="43">
        <f t="shared" si="1"/>
        <v>765</v>
      </c>
      <c r="D27" s="42">
        <f>D28</f>
        <v>574</v>
      </c>
      <c r="E27" s="43">
        <f>E28</f>
        <v>191</v>
      </c>
      <c r="F27" s="17"/>
    </row>
    <row r="28" spans="1:6" ht="39.6" x14ac:dyDescent="0.2">
      <c r="A28" s="212" t="s">
        <v>52</v>
      </c>
      <c r="B28" s="218"/>
      <c r="C28" s="44">
        <f>D28+E28</f>
        <v>765</v>
      </c>
      <c r="D28" s="14">
        <v>574</v>
      </c>
      <c r="E28" s="13">
        <v>191</v>
      </c>
      <c r="F28" s="36" t="s">
        <v>90</v>
      </c>
    </row>
    <row r="29" spans="1:6" x14ac:dyDescent="0.2">
      <c r="A29" s="224" t="s">
        <v>18</v>
      </c>
      <c r="B29" s="225"/>
      <c r="C29" s="43">
        <f t="shared" si="1"/>
        <v>0</v>
      </c>
      <c r="D29" s="42">
        <f>D30</f>
        <v>0</v>
      </c>
      <c r="E29" s="43">
        <f>E30</f>
        <v>0</v>
      </c>
      <c r="F29" s="17"/>
    </row>
    <row r="30" spans="1:6" x14ac:dyDescent="0.2">
      <c r="A30" s="212" t="s">
        <v>23</v>
      </c>
      <c r="B30" s="218"/>
      <c r="C30" s="44">
        <f t="shared" si="1"/>
        <v>0</v>
      </c>
      <c r="D30" s="14"/>
      <c r="E30" s="13"/>
      <c r="F30" s="21"/>
    </row>
    <row r="31" spans="1:6" x14ac:dyDescent="0.2">
      <c r="A31" s="224" t="s">
        <v>12</v>
      </c>
      <c r="B31" s="225"/>
      <c r="C31" s="43">
        <f t="shared" si="1"/>
        <v>240</v>
      </c>
      <c r="D31" s="42">
        <f>D32+D33</f>
        <v>180</v>
      </c>
      <c r="E31" s="43">
        <f>E32+E33</f>
        <v>60</v>
      </c>
      <c r="F31" s="17"/>
    </row>
    <row r="32" spans="1:6" x14ac:dyDescent="0.2">
      <c r="A32" s="221" t="s">
        <v>67</v>
      </c>
      <c r="B32" s="235"/>
      <c r="C32" s="45">
        <f>D32+E32</f>
        <v>160</v>
      </c>
      <c r="D32" s="12">
        <v>120</v>
      </c>
      <c r="E32" s="11">
        <v>40</v>
      </c>
      <c r="F32" s="35" t="s">
        <v>87</v>
      </c>
    </row>
    <row r="33" spans="1:6" x14ac:dyDescent="0.2">
      <c r="A33" s="210" t="s">
        <v>66</v>
      </c>
      <c r="B33" s="211"/>
      <c r="C33" s="45">
        <f>D33+E33</f>
        <v>80</v>
      </c>
      <c r="D33" s="12">
        <v>60</v>
      </c>
      <c r="E33" s="11">
        <v>20</v>
      </c>
      <c r="F33" s="35" t="s">
        <v>89</v>
      </c>
    </row>
    <row r="34" spans="1:6" x14ac:dyDescent="0.2">
      <c r="A34" s="248" t="s">
        <v>94</v>
      </c>
      <c r="B34" s="249"/>
      <c r="C34" s="41">
        <f t="shared" si="1"/>
        <v>0</v>
      </c>
      <c r="D34" s="40">
        <f>D35</f>
        <v>0</v>
      </c>
      <c r="E34" s="41">
        <f>E35</f>
        <v>0</v>
      </c>
      <c r="F34" s="34"/>
    </row>
    <row r="35" spans="1:6" x14ac:dyDescent="0.2">
      <c r="A35" s="212" t="s">
        <v>23</v>
      </c>
      <c r="B35" s="218"/>
      <c r="C35" s="44">
        <f t="shared" si="1"/>
        <v>0</v>
      </c>
      <c r="D35" s="14"/>
      <c r="E35" s="13"/>
      <c r="F35" s="18"/>
    </row>
    <row r="36" spans="1:6" x14ac:dyDescent="0.2">
      <c r="A36" s="248" t="s">
        <v>95</v>
      </c>
      <c r="B36" s="249"/>
      <c r="C36" s="43">
        <f t="shared" si="1"/>
        <v>0</v>
      </c>
      <c r="D36" s="42">
        <f>D37</f>
        <v>0</v>
      </c>
      <c r="E36" s="43">
        <f>E37</f>
        <v>0</v>
      </c>
      <c r="F36" s="17"/>
    </row>
    <row r="37" spans="1:6" x14ac:dyDescent="0.2">
      <c r="A37" s="214" t="s">
        <v>23</v>
      </c>
      <c r="B37" s="215"/>
      <c r="C37" s="68">
        <f t="shared" si="1"/>
        <v>0</v>
      </c>
      <c r="D37" s="69"/>
      <c r="E37" s="70"/>
      <c r="F37" s="71"/>
    </row>
    <row r="38" spans="1:6" x14ac:dyDescent="0.2">
      <c r="A38" s="248" t="s">
        <v>96</v>
      </c>
      <c r="B38" s="249"/>
      <c r="C38" s="43">
        <f t="shared" si="1"/>
        <v>0</v>
      </c>
      <c r="D38" s="42">
        <f>D39</f>
        <v>0</v>
      </c>
      <c r="E38" s="43">
        <f>E39</f>
        <v>0</v>
      </c>
      <c r="F38" s="17"/>
    </row>
    <row r="39" spans="1:6" x14ac:dyDescent="0.2">
      <c r="A39" s="212" t="s">
        <v>23</v>
      </c>
      <c r="B39" s="213"/>
      <c r="C39" s="44">
        <f t="shared" si="1"/>
        <v>0</v>
      </c>
      <c r="D39" s="14"/>
      <c r="E39" s="13"/>
      <c r="F39" s="18"/>
    </row>
    <row r="40" spans="1:6" x14ac:dyDescent="0.2">
      <c r="A40" s="227" t="s">
        <v>110</v>
      </c>
      <c r="B40" s="228"/>
      <c r="C40" s="96">
        <v>0</v>
      </c>
      <c r="D40" s="97">
        <v>0</v>
      </c>
      <c r="E40" s="96">
        <v>0</v>
      </c>
      <c r="F40" s="95"/>
    </row>
    <row r="41" spans="1:6" x14ac:dyDescent="0.2">
      <c r="A41" s="219" t="s">
        <v>114</v>
      </c>
      <c r="B41" s="220"/>
      <c r="C41" s="68">
        <v>0</v>
      </c>
      <c r="D41" s="69"/>
      <c r="E41" s="70"/>
      <c r="F41" s="71"/>
    </row>
    <row r="42" spans="1:6" x14ac:dyDescent="0.2">
      <c r="A42" s="248" t="s">
        <v>111</v>
      </c>
      <c r="B42" s="249"/>
      <c r="C42" s="43">
        <f t="shared" si="1"/>
        <v>0</v>
      </c>
      <c r="D42" s="42">
        <f>D43</f>
        <v>0</v>
      </c>
      <c r="E42" s="43">
        <f>E43</f>
        <v>0</v>
      </c>
      <c r="F42" s="17"/>
    </row>
    <row r="43" spans="1:6" x14ac:dyDescent="0.2">
      <c r="A43" s="212" t="s">
        <v>23</v>
      </c>
      <c r="B43" s="213"/>
      <c r="C43" s="44">
        <f t="shared" si="1"/>
        <v>0</v>
      </c>
      <c r="D43" s="14"/>
      <c r="E43" s="13"/>
      <c r="F43" s="18"/>
    </row>
    <row r="44" spans="1:6" x14ac:dyDescent="0.2">
      <c r="A44" s="250" t="s">
        <v>112</v>
      </c>
      <c r="B44" s="251"/>
      <c r="C44" s="93">
        <f t="shared" si="1"/>
        <v>0</v>
      </c>
      <c r="D44" s="94">
        <f>D45</f>
        <v>0</v>
      </c>
      <c r="E44" s="93">
        <f>E45</f>
        <v>0</v>
      </c>
      <c r="F44" s="18"/>
    </row>
    <row r="45" spans="1:6" x14ac:dyDescent="0.2">
      <c r="A45" s="221" t="s">
        <v>23</v>
      </c>
      <c r="B45" s="235"/>
      <c r="C45" s="45">
        <f t="shared" si="1"/>
        <v>0</v>
      </c>
      <c r="D45" s="12"/>
      <c r="E45" s="11"/>
      <c r="F45" s="17"/>
    </row>
    <row r="46" spans="1:6" x14ac:dyDescent="0.2">
      <c r="A46" s="204" t="s">
        <v>38</v>
      </c>
      <c r="B46" s="205"/>
      <c r="C46" s="32">
        <f t="shared" si="1"/>
        <v>1500</v>
      </c>
      <c r="D46" s="32">
        <f>D10+D19+D26</f>
        <v>1125</v>
      </c>
      <c r="E46" s="32">
        <f>E10+E19+E26</f>
        <v>375</v>
      </c>
      <c r="F46" s="33"/>
    </row>
    <row r="47" spans="1:6" x14ac:dyDescent="0.2">
      <c r="A47" s="200" t="s">
        <v>54</v>
      </c>
      <c r="B47" s="201"/>
      <c r="C47" s="31" t="s">
        <v>14</v>
      </c>
      <c r="D47" s="23">
        <f>D46*0.1</f>
        <v>112.5</v>
      </c>
      <c r="E47" s="31" t="s">
        <v>14</v>
      </c>
      <c r="F47" s="29"/>
    </row>
    <row r="48" spans="1:6" ht="15" x14ac:dyDescent="0.2">
      <c r="A48" s="195" t="s">
        <v>13</v>
      </c>
      <c r="B48" s="196"/>
      <c r="C48" s="31" t="s">
        <v>14</v>
      </c>
      <c r="D48" s="30">
        <f>SUM(D46:D47)</f>
        <v>1237.5</v>
      </c>
      <c r="E48" s="31" t="s">
        <v>14</v>
      </c>
      <c r="F48" s="29"/>
    </row>
    <row r="49" spans="1:6" x14ac:dyDescent="0.2">
      <c r="A49" s="252" t="s">
        <v>129</v>
      </c>
      <c r="B49" s="197"/>
      <c r="C49" s="197"/>
      <c r="D49" s="197"/>
      <c r="E49" s="197"/>
      <c r="F49" s="197"/>
    </row>
    <row r="50" spans="1:6" ht="14.25" customHeight="1" x14ac:dyDescent="0.2">
      <c r="A50" s="158" t="s">
        <v>55</v>
      </c>
      <c r="B50" s="158"/>
      <c r="C50" s="158"/>
      <c r="D50" s="158"/>
      <c r="E50" s="158"/>
      <c r="F50" s="158"/>
    </row>
    <row r="51" spans="1:6" ht="14.25" customHeight="1" x14ac:dyDescent="0.2">
      <c r="A51" s="193" t="s">
        <v>59</v>
      </c>
      <c r="B51" s="193"/>
      <c r="C51" s="193"/>
      <c r="D51" s="193"/>
      <c r="E51" s="193"/>
      <c r="F51" s="193"/>
    </row>
  </sheetData>
  <mergeCells count="48">
    <mergeCell ref="A23:B23"/>
    <mergeCell ref="A24:B24"/>
    <mergeCell ref="A25:B25"/>
    <mergeCell ref="A26:B26"/>
    <mergeCell ref="A27:B27"/>
    <mergeCell ref="A18:B18"/>
    <mergeCell ref="A19:B19"/>
    <mergeCell ref="A20:B20"/>
    <mergeCell ref="A21:B21"/>
    <mergeCell ref="A22:B22"/>
    <mergeCell ref="A2:F2"/>
    <mergeCell ref="A4:F4"/>
    <mergeCell ref="B5:F5"/>
    <mergeCell ref="A8:B9"/>
    <mergeCell ref="C8:E8"/>
    <mergeCell ref="F8:F9"/>
    <mergeCell ref="A42:B42"/>
    <mergeCell ref="A40:B40"/>
    <mergeCell ref="A41:B41"/>
    <mergeCell ref="A43:B43"/>
    <mergeCell ref="A10:B10"/>
    <mergeCell ref="A13:B13"/>
    <mergeCell ref="A14:B14"/>
    <mergeCell ref="A15:B15"/>
    <mergeCell ref="A16:B16"/>
    <mergeCell ref="A11:B11"/>
    <mergeCell ref="A12:B12"/>
    <mergeCell ref="A29:B29"/>
    <mergeCell ref="A30:B30"/>
    <mergeCell ref="A31:B31"/>
    <mergeCell ref="A17:B17"/>
    <mergeCell ref="A28:B28"/>
    <mergeCell ref="A35:B35"/>
    <mergeCell ref="A32:B32"/>
    <mergeCell ref="A34:B34"/>
    <mergeCell ref="A50:F50"/>
    <mergeCell ref="A51:F51"/>
    <mergeCell ref="A33:B33"/>
    <mergeCell ref="A44:B44"/>
    <mergeCell ref="A45:B45"/>
    <mergeCell ref="A46:B46"/>
    <mergeCell ref="A47:B47"/>
    <mergeCell ref="A48:B48"/>
    <mergeCell ref="A49:F49"/>
    <mergeCell ref="A36:B36"/>
    <mergeCell ref="A37:B37"/>
    <mergeCell ref="A38:B38"/>
    <mergeCell ref="A39:B39"/>
  </mergeCells>
  <phoneticPr fontId="2"/>
  <printOptions horizontalCentered="1"/>
  <pageMargins left="0.59055118110236227" right="0.59055118110236227" top="0.59055118110236227" bottom="0.19685039370078741" header="0.39370078740157483" footer="0.19685039370078741"/>
  <pageSetup paperSize="9" orientation="portrait" r:id="rId1"/>
  <headerFooter alignWithMargins="0">
    <oddHeader>&amp;R&amp;"メイリオ,レギュラー"&amp;8沖縄ものづくり製品開発・技術導入支援事業 応募様式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07D0E-E927-4C4B-88C4-57AD146BDDBE}">
  <sheetPr>
    <tabColor rgb="FFFFCCFF"/>
  </sheetPr>
  <dimension ref="A1:F50"/>
  <sheetViews>
    <sheetView view="pageBreakPreview" zoomScale="120" zoomScaleNormal="100" zoomScaleSheetLayoutView="120" workbookViewId="0">
      <selection activeCell="A2" sqref="A2:F2"/>
    </sheetView>
  </sheetViews>
  <sheetFormatPr defaultColWidth="9" defaultRowHeight="13.2" x14ac:dyDescent="0.2"/>
  <cols>
    <col min="1" max="1" width="13.88671875" style="4" customWidth="1"/>
    <col min="2" max="2" width="8" style="4" customWidth="1"/>
    <col min="3" max="5" width="10.6640625" style="4" customWidth="1"/>
    <col min="6" max="6" width="32.21875" style="4" customWidth="1"/>
    <col min="7" max="16384" width="9" style="4"/>
  </cols>
  <sheetData>
    <row r="1" spans="1:6" ht="16.2" x14ac:dyDescent="0.2">
      <c r="A1" s="2" t="s">
        <v>80</v>
      </c>
    </row>
    <row r="2" spans="1:6" ht="17.399999999999999" x14ac:dyDescent="0.2">
      <c r="A2" s="119" t="s">
        <v>128</v>
      </c>
      <c r="B2" s="119"/>
      <c r="C2" s="119"/>
      <c r="D2" s="119"/>
      <c r="E2" s="119"/>
      <c r="F2" s="119"/>
    </row>
    <row r="3" spans="1:6" ht="10.199999999999999" customHeight="1" x14ac:dyDescent="0.2"/>
    <row r="4" spans="1:6" x14ac:dyDescent="0.2">
      <c r="A4" s="194" t="s">
        <v>15</v>
      </c>
      <c r="B4" s="194"/>
      <c r="C4" s="194"/>
      <c r="D4" s="194"/>
      <c r="E4" s="194"/>
      <c r="F4" s="194"/>
    </row>
    <row r="5" spans="1:6" ht="20.25" customHeight="1" x14ac:dyDescent="0.2">
      <c r="A5" s="26" t="s">
        <v>5</v>
      </c>
      <c r="B5" s="120" t="s">
        <v>93</v>
      </c>
      <c r="C5" s="121"/>
      <c r="D5" s="121"/>
      <c r="E5" s="121"/>
      <c r="F5" s="122"/>
    </row>
    <row r="7" spans="1:6" x14ac:dyDescent="0.2">
      <c r="A7" s="27"/>
      <c r="F7" s="5" t="s">
        <v>1</v>
      </c>
    </row>
    <row r="8" spans="1:6" x14ac:dyDescent="0.2">
      <c r="A8" s="123" t="s">
        <v>2</v>
      </c>
      <c r="B8" s="124"/>
      <c r="C8" s="123" t="s">
        <v>39</v>
      </c>
      <c r="D8" s="124"/>
      <c r="E8" s="127"/>
      <c r="F8" s="128" t="s">
        <v>4</v>
      </c>
    </row>
    <row r="9" spans="1:6" ht="26.4" x14ac:dyDescent="0.2">
      <c r="A9" s="125"/>
      <c r="B9" s="126"/>
      <c r="C9" s="7" t="s">
        <v>37</v>
      </c>
      <c r="D9" s="8" t="s">
        <v>35</v>
      </c>
      <c r="E9" s="8" t="s">
        <v>36</v>
      </c>
      <c r="F9" s="129"/>
    </row>
    <row r="10" spans="1:6" x14ac:dyDescent="0.2">
      <c r="A10" s="270" t="s">
        <v>17</v>
      </c>
      <c r="B10" s="271"/>
      <c r="C10" s="32">
        <f>D10+E10</f>
        <v>0</v>
      </c>
      <c r="D10" s="56">
        <f>D13+D15+D17</f>
        <v>0</v>
      </c>
      <c r="E10" s="32">
        <f>E13+E15+E17</f>
        <v>0</v>
      </c>
      <c r="F10" s="33"/>
    </row>
    <row r="11" spans="1:6" x14ac:dyDescent="0.2">
      <c r="A11" s="227" t="s">
        <v>113</v>
      </c>
      <c r="B11" s="228"/>
      <c r="C11" s="96">
        <v>0</v>
      </c>
      <c r="D11" s="97">
        <v>0</v>
      </c>
      <c r="E11" s="96">
        <v>0</v>
      </c>
      <c r="F11" s="71"/>
    </row>
    <row r="12" spans="1:6" x14ac:dyDescent="0.2">
      <c r="A12" s="219" t="s">
        <v>105</v>
      </c>
      <c r="B12" s="220"/>
      <c r="C12" s="68">
        <v>0</v>
      </c>
      <c r="D12" s="98"/>
      <c r="E12" s="79"/>
      <c r="F12" s="71"/>
    </row>
    <row r="13" spans="1:6" x14ac:dyDescent="0.2">
      <c r="A13" s="239" t="s">
        <v>106</v>
      </c>
      <c r="B13" s="240"/>
      <c r="C13" s="43">
        <f t="shared" ref="C13:C25" si="0">D13+E13</f>
        <v>0</v>
      </c>
      <c r="D13" s="42">
        <f>D14</f>
        <v>0</v>
      </c>
      <c r="E13" s="43">
        <f>E14</f>
        <v>0</v>
      </c>
      <c r="F13" s="16"/>
    </row>
    <row r="14" spans="1:6" x14ac:dyDescent="0.2">
      <c r="A14" s="237" t="s">
        <v>23</v>
      </c>
      <c r="B14" s="238"/>
      <c r="C14" s="44">
        <f t="shared" si="0"/>
        <v>0</v>
      </c>
      <c r="D14" s="14"/>
      <c r="E14" s="13"/>
      <c r="F14" s="15"/>
    </row>
    <row r="15" spans="1:6" x14ac:dyDescent="0.2">
      <c r="A15" s="226" t="s">
        <v>107</v>
      </c>
      <c r="B15" s="236"/>
      <c r="C15" s="43">
        <f t="shared" si="0"/>
        <v>0</v>
      </c>
      <c r="D15" s="42">
        <f>D16</f>
        <v>0</v>
      </c>
      <c r="E15" s="43">
        <f>E16</f>
        <v>0</v>
      </c>
      <c r="F15" s="16"/>
    </row>
    <row r="16" spans="1:6" x14ac:dyDescent="0.2">
      <c r="A16" s="237" t="s">
        <v>23</v>
      </c>
      <c r="B16" s="238"/>
      <c r="C16" s="44">
        <f t="shared" si="0"/>
        <v>0</v>
      </c>
      <c r="D16" s="14"/>
      <c r="E16" s="13"/>
      <c r="F16" s="15"/>
    </row>
    <row r="17" spans="1:6" x14ac:dyDescent="0.2">
      <c r="A17" s="226" t="s">
        <v>108</v>
      </c>
      <c r="B17" s="236"/>
      <c r="C17" s="43">
        <f t="shared" si="0"/>
        <v>0</v>
      </c>
      <c r="D17" s="42">
        <f>D18</f>
        <v>0</v>
      </c>
      <c r="E17" s="43">
        <f>E18</f>
        <v>0</v>
      </c>
      <c r="F17" s="16"/>
    </row>
    <row r="18" spans="1:6" x14ac:dyDescent="0.2">
      <c r="A18" s="229" t="s">
        <v>23</v>
      </c>
      <c r="B18" s="230"/>
      <c r="C18" s="46">
        <f t="shared" si="0"/>
        <v>0</v>
      </c>
      <c r="D18" s="19"/>
      <c r="E18" s="9"/>
      <c r="F18" s="28"/>
    </row>
    <row r="19" spans="1:6" x14ac:dyDescent="0.2">
      <c r="A19" s="265" t="s">
        <v>3</v>
      </c>
      <c r="B19" s="266"/>
      <c r="C19" s="49">
        <f t="shared" si="0"/>
        <v>720</v>
      </c>
      <c r="D19" s="49">
        <f>D20+D25+D23</f>
        <v>720</v>
      </c>
      <c r="E19" s="49">
        <f>E20+E25+E23</f>
        <v>0</v>
      </c>
      <c r="F19" s="50"/>
    </row>
    <row r="20" spans="1:6" x14ac:dyDescent="0.2">
      <c r="A20" s="267" t="s">
        <v>9</v>
      </c>
      <c r="B20" s="268"/>
      <c r="C20" s="60">
        <f t="shared" si="0"/>
        <v>600</v>
      </c>
      <c r="D20" s="60">
        <f>D21+D22</f>
        <v>600</v>
      </c>
      <c r="E20" s="60">
        <f>E21+E22</f>
        <v>0</v>
      </c>
      <c r="F20" s="102" t="s">
        <v>45</v>
      </c>
    </row>
    <row r="21" spans="1:6" x14ac:dyDescent="0.2">
      <c r="A21" s="214" t="s">
        <v>69</v>
      </c>
      <c r="B21" s="258"/>
      <c r="C21" s="68">
        <f>D21+E21</f>
        <v>600</v>
      </c>
      <c r="D21" s="69">
        <v>600</v>
      </c>
      <c r="E21" s="70">
        <v>0</v>
      </c>
      <c r="F21" s="71" t="s">
        <v>75</v>
      </c>
    </row>
    <row r="22" spans="1:6" x14ac:dyDescent="0.2">
      <c r="A22" s="214" t="s">
        <v>23</v>
      </c>
      <c r="B22" s="258"/>
      <c r="C22" s="68">
        <f t="shared" si="0"/>
        <v>0</v>
      </c>
      <c r="D22" s="69"/>
      <c r="E22" s="70"/>
      <c r="F22" s="71"/>
    </row>
    <row r="23" spans="1:6" x14ac:dyDescent="0.2">
      <c r="A23" s="216" t="s">
        <v>10</v>
      </c>
      <c r="B23" s="217"/>
      <c r="C23" s="96">
        <f t="shared" si="0"/>
        <v>120</v>
      </c>
      <c r="D23" s="97">
        <f>D24</f>
        <v>120</v>
      </c>
      <c r="E23" s="96">
        <f>E24</f>
        <v>0</v>
      </c>
      <c r="F23" s="71"/>
    </row>
    <row r="24" spans="1:6" x14ac:dyDescent="0.2">
      <c r="A24" s="219" t="s">
        <v>68</v>
      </c>
      <c r="B24" s="220"/>
      <c r="C24" s="68">
        <f>+D24+E24</f>
        <v>120</v>
      </c>
      <c r="D24" s="69">
        <v>120</v>
      </c>
      <c r="E24" s="70">
        <v>0</v>
      </c>
      <c r="F24" s="71" t="s">
        <v>76</v>
      </c>
    </row>
    <row r="25" spans="1:6" x14ac:dyDescent="0.2">
      <c r="A25" s="216" t="s">
        <v>11</v>
      </c>
      <c r="B25" s="217"/>
      <c r="C25" s="96">
        <f t="shared" si="0"/>
        <v>0</v>
      </c>
      <c r="D25" s="97">
        <f>D26</f>
        <v>0</v>
      </c>
      <c r="E25" s="96">
        <f>E26</f>
        <v>0</v>
      </c>
      <c r="F25" s="71"/>
    </row>
    <row r="26" spans="1:6" x14ac:dyDescent="0.2">
      <c r="A26" s="259" t="s">
        <v>23</v>
      </c>
      <c r="B26" s="260"/>
      <c r="C26" s="63">
        <f>+D26+E26</f>
        <v>0</v>
      </c>
      <c r="D26" s="64"/>
      <c r="E26" s="65"/>
      <c r="F26" s="72"/>
    </row>
    <row r="27" spans="1:6" x14ac:dyDescent="0.2">
      <c r="A27" s="261" t="s">
        <v>6</v>
      </c>
      <c r="B27" s="262"/>
      <c r="C27" s="57">
        <f t="shared" ref="C27:C45" si="1">D27+E27</f>
        <v>280</v>
      </c>
      <c r="D27" s="57">
        <f>D28+D31+D33+D35+D37+D39+D41+D43</f>
        <v>280</v>
      </c>
      <c r="E27" s="57">
        <f>E28+E31+E33+E35+E37+E39+E41+E43</f>
        <v>0</v>
      </c>
      <c r="F27" s="58"/>
    </row>
    <row r="28" spans="1:6" x14ac:dyDescent="0.2">
      <c r="A28" s="267" t="s">
        <v>8</v>
      </c>
      <c r="B28" s="269"/>
      <c r="C28" s="60">
        <f t="shared" si="1"/>
        <v>280</v>
      </c>
      <c r="D28" s="61">
        <f>D29+D30</f>
        <v>280</v>
      </c>
      <c r="E28" s="60">
        <f>E29+E30</f>
        <v>0</v>
      </c>
      <c r="F28" s="67"/>
    </row>
    <row r="29" spans="1:6" ht="26.4" x14ac:dyDescent="0.2">
      <c r="A29" s="214" t="s">
        <v>70</v>
      </c>
      <c r="B29" s="258"/>
      <c r="C29" s="68">
        <f>D29+E29</f>
        <v>40</v>
      </c>
      <c r="D29" s="69">
        <v>40</v>
      </c>
      <c r="E29" s="70">
        <v>0</v>
      </c>
      <c r="F29" s="103" t="s">
        <v>77</v>
      </c>
    </row>
    <row r="30" spans="1:6" ht="26.4" x14ac:dyDescent="0.2">
      <c r="A30" s="241" t="s">
        <v>71</v>
      </c>
      <c r="B30" s="242"/>
      <c r="C30" s="81">
        <v>240</v>
      </c>
      <c r="D30" s="82">
        <v>240</v>
      </c>
      <c r="E30" s="83">
        <v>0</v>
      </c>
      <c r="F30" s="104" t="s">
        <v>72</v>
      </c>
    </row>
    <row r="31" spans="1:6" x14ac:dyDescent="0.2">
      <c r="A31" s="216" t="s">
        <v>18</v>
      </c>
      <c r="B31" s="217"/>
      <c r="C31" s="96">
        <f t="shared" si="1"/>
        <v>0</v>
      </c>
      <c r="D31" s="97">
        <f>D32</f>
        <v>0</v>
      </c>
      <c r="E31" s="96">
        <f>E32</f>
        <v>0</v>
      </c>
      <c r="F31" s="71"/>
    </row>
    <row r="32" spans="1:6" x14ac:dyDescent="0.2">
      <c r="A32" s="214" t="s">
        <v>23</v>
      </c>
      <c r="B32" s="258"/>
      <c r="C32" s="68">
        <f t="shared" si="1"/>
        <v>0</v>
      </c>
      <c r="D32" s="69"/>
      <c r="E32" s="70"/>
      <c r="F32" s="76"/>
    </row>
    <row r="33" spans="1:6" x14ac:dyDescent="0.2">
      <c r="A33" s="216" t="s">
        <v>12</v>
      </c>
      <c r="B33" s="217"/>
      <c r="C33" s="96">
        <f t="shared" si="1"/>
        <v>0</v>
      </c>
      <c r="D33" s="97">
        <f>D34</f>
        <v>0</v>
      </c>
      <c r="E33" s="96">
        <f>E34</f>
        <v>0</v>
      </c>
      <c r="F33" s="71"/>
    </row>
    <row r="34" spans="1:6" x14ac:dyDescent="0.2">
      <c r="A34" s="214" t="s">
        <v>23</v>
      </c>
      <c r="B34" s="258"/>
      <c r="C34" s="68">
        <f t="shared" si="1"/>
        <v>0</v>
      </c>
      <c r="D34" s="69"/>
      <c r="E34" s="70"/>
      <c r="F34" s="71"/>
    </row>
    <row r="35" spans="1:6" x14ac:dyDescent="0.2">
      <c r="A35" s="216" t="s">
        <v>94</v>
      </c>
      <c r="B35" s="217"/>
      <c r="C35" s="96">
        <f t="shared" si="1"/>
        <v>0</v>
      </c>
      <c r="D35" s="97">
        <f>D36</f>
        <v>0</v>
      </c>
      <c r="E35" s="96">
        <f>E36</f>
        <v>0</v>
      </c>
      <c r="F35" s="71"/>
    </row>
    <row r="36" spans="1:6" x14ac:dyDescent="0.2">
      <c r="A36" s="214" t="s">
        <v>23</v>
      </c>
      <c r="B36" s="258"/>
      <c r="C36" s="68">
        <f t="shared" si="1"/>
        <v>0</v>
      </c>
      <c r="D36" s="69"/>
      <c r="E36" s="70"/>
      <c r="F36" s="71"/>
    </row>
    <row r="37" spans="1:6" x14ac:dyDescent="0.2">
      <c r="A37" s="216" t="s">
        <v>95</v>
      </c>
      <c r="B37" s="217"/>
      <c r="C37" s="96">
        <f t="shared" si="1"/>
        <v>0</v>
      </c>
      <c r="D37" s="97">
        <f>D38</f>
        <v>0</v>
      </c>
      <c r="E37" s="96">
        <f>E38</f>
        <v>0</v>
      </c>
      <c r="F37" s="71"/>
    </row>
    <row r="38" spans="1:6" x14ac:dyDescent="0.2">
      <c r="A38" s="214" t="s">
        <v>23</v>
      </c>
      <c r="B38" s="215"/>
      <c r="C38" s="68">
        <f t="shared" si="1"/>
        <v>0</v>
      </c>
      <c r="D38" s="69"/>
      <c r="E38" s="70"/>
      <c r="F38" s="71"/>
    </row>
    <row r="39" spans="1:6" x14ac:dyDescent="0.2">
      <c r="A39" s="216" t="s">
        <v>96</v>
      </c>
      <c r="B39" s="217"/>
      <c r="C39" s="96">
        <f t="shared" si="1"/>
        <v>0</v>
      </c>
      <c r="D39" s="97">
        <f>D40</f>
        <v>0</v>
      </c>
      <c r="E39" s="96">
        <f>E40</f>
        <v>0</v>
      </c>
      <c r="F39" s="71"/>
    </row>
    <row r="40" spans="1:6" x14ac:dyDescent="0.2">
      <c r="A40" s="214" t="s">
        <v>23</v>
      </c>
      <c r="B40" s="215"/>
      <c r="C40" s="68">
        <f t="shared" si="1"/>
        <v>0</v>
      </c>
      <c r="D40" s="69"/>
      <c r="E40" s="70"/>
      <c r="F40" s="71"/>
    </row>
    <row r="41" spans="1:6" x14ac:dyDescent="0.2">
      <c r="A41" s="227" t="s">
        <v>110</v>
      </c>
      <c r="B41" s="228"/>
      <c r="C41" s="96">
        <v>0</v>
      </c>
      <c r="D41" s="97">
        <v>0</v>
      </c>
      <c r="E41" s="96">
        <v>0</v>
      </c>
      <c r="F41" s="95"/>
    </row>
    <row r="42" spans="1:6" x14ac:dyDescent="0.2">
      <c r="A42" s="219" t="s">
        <v>114</v>
      </c>
      <c r="B42" s="220"/>
      <c r="C42" s="68">
        <v>0</v>
      </c>
      <c r="D42" s="69"/>
      <c r="E42" s="70"/>
      <c r="F42" s="71"/>
    </row>
    <row r="43" spans="1:6" x14ac:dyDescent="0.2">
      <c r="A43" s="216" t="s">
        <v>97</v>
      </c>
      <c r="B43" s="217"/>
      <c r="C43" s="96">
        <f t="shared" si="1"/>
        <v>0</v>
      </c>
      <c r="D43" s="97">
        <f>D44</f>
        <v>0</v>
      </c>
      <c r="E43" s="96">
        <f>E44</f>
        <v>0</v>
      </c>
      <c r="F43" s="71"/>
    </row>
    <row r="44" spans="1:6" x14ac:dyDescent="0.2">
      <c r="A44" s="263" t="s">
        <v>23</v>
      </c>
      <c r="B44" s="264"/>
      <c r="C44" s="63">
        <f t="shared" si="1"/>
        <v>0</v>
      </c>
      <c r="D44" s="64"/>
      <c r="E44" s="65"/>
      <c r="F44" s="72"/>
    </row>
    <row r="45" spans="1:6" x14ac:dyDescent="0.2">
      <c r="A45" s="204" t="s">
        <v>38</v>
      </c>
      <c r="B45" s="205"/>
      <c r="C45" s="32">
        <f t="shared" si="1"/>
        <v>1000</v>
      </c>
      <c r="D45" s="32">
        <f>D10+D19+D27</f>
        <v>1000</v>
      </c>
      <c r="E45" s="32">
        <f>E10+E19+E27</f>
        <v>0</v>
      </c>
      <c r="F45" s="33"/>
    </row>
    <row r="46" spans="1:6" x14ac:dyDescent="0.2">
      <c r="A46" s="200" t="s">
        <v>54</v>
      </c>
      <c r="B46" s="201"/>
      <c r="C46" s="31" t="s">
        <v>14</v>
      </c>
      <c r="D46" s="23">
        <f>D45*0.1</f>
        <v>100</v>
      </c>
      <c r="E46" s="31" t="s">
        <v>14</v>
      </c>
      <c r="F46" s="29"/>
    </row>
    <row r="47" spans="1:6" ht="15" x14ac:dyDescent="0.2">
      <c r="A47" s="195" t="s">
        <v>13</v>
      </c>
      <c r="B47" s="196"/>
      <c r="C47" s="31" t="s">
        <v>14</v>
      </c>
      <c r="D47" s="30">
        <f>SUM(D45:D46)</f>
        <v>1100</v>
      </c>
      <c r="E47" s="31" t="s">
        <v>14</v>
      </c>
      <c r="F47" s="29"/>
    </row>
    <row r="48" spans="1:6" x14ac:dyDescent="0.2">
      <c r="A48" s="252" t="s">
        <v>129</v>
      </c>
      <c r="B48" s="197"/>
      <c r="C48" s="197"/>
      <c r="D48" s="197"/>
      <c r="E48" s="197"/>
      <c r="F48" s="197"/>
    </row>
    <row r="49" spans="1:6" ht="14.25" customHeight="1" x14ac:dyDescent="0.2">
      <c r="A49" s="158" t="s">
        <v>55</v>
      </c>
      <c r="B49" s="158"/>
      <c r="C49" s="158"/>
      <c r="D49" s="158"/>
      <c r="E49" s="158"/>
      <c r="F49" s="158"/>
    </row>
    <row r="50" spans="1:6" ht="14.25" customHeight="1" x14ac:dyDescent="0.2">
      <c r="A50" s="193" t="s">
        <v>59</v>
      </c>
      <c r="B50" s="193"/>
      <c r="C50" s="193"/>
      <c r="D50" s="193"/>
      <c r="E50" s="193"/>
      <c r="F50" s="193"/>
    </row>
  </sheetData>
  <mergeCells count="47">
    <mergeCell ref="A17:B17"/>
    <mergeCell ref="A2:F2"/>
    <mergeCell ref="A4:F4"/>
    <mergeCell ref="B5:F5"/>
    <mergeCell ref="A8:B9"/>
    <mergeCell ref="C8:E8"/>
    <mergeCell ref="F8:F9"/>
    <mergeCell ref="A10:B10"/>
    <mergeCell ref="A13:B13"/>
    <mergeCell ref="A14:B14"/>
    <mergeCell ref="A15:B15"/>
    <mergeCell ref="A16:B16"/>
    <mergeCell ref="A11:B11"/>
    <mergeCell ref="A12:B12"/>
    <mergeCell ref="A30:B30"/>
    <mergeCell ref="A18:B18"/>
    <mergeCell ref="A19:B19"/>
    <mergeCell ref="A20:B20"/>
    <mergeCell ref="A21:B21"/>
    <mergeCell ref="A22:B22"/>
    <mergeCell ref="A23:B23"/>
    <mergeCell ref="A24:B24"/>
    <mergeCell ref="A25:B25"/>
    <mergeCell ref="A26:B26"/>
    <mergeCell ref="A27:B27"/>
    <mergeCell ref="A28:B28"/>
    <mergeCell ref="A32:B32"/>
    <mergeCell ref="A33:B33"/>
    <mergeCell ref="A34:B34"/>
    <mergeCell ref="A35:B35"/>
    <mergeCell ref="A36:B36"/>
    <mergeCell ref="A49:F49"/>
    <mergeCell ref="A50:F50"/>
    <mergeCell ref="A29:B29"/>
    <mergeCell ref="A43:B43"/>
    <mergeCell ref="A44:B44"/>
    <mergeCell ref="A45:B45"/>
    <mergeCell ref="A46:B46"/>
    <mergeCell ref="A47:B47"/>
    <mergeCell ref="A48:F48"/>
    <mergeCell ref="A37:B37"/>
    <mergeCell ref="A38:B38"/>
    <mergeCell ref="A39:B39"/>
    <mergeCell ref="A40:B40"/>
    <mergeCell ref="A41:B41"/>
    <mergeCell ref="A42:B42"/>
    <mergeCell ref="A31:B31"/>
  </mergeCells>
  <phoneticPr fontId="2"/>
  <printOptions horizontalCentered="1"/>
  <pageMargins left="0.59055118110236227" right="0.59055118110236227" top="0.59055118110236227" bottom="0.19685039370078741" header="0.39370078740157483" footer="0.19685039370078741"/>
  <pageSetup paperSize="9" orientation="portrait" r:id="rId1"/>
  <headerFooter alignWithMargins="0">
    <oddHeader>&amp;R&amp;"メイリオ,レギュラー"&amp;8沖縄ものづくり製品開発・技術導入支援事業 応募様式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様式8(管理法人）</vt:lpstr>
      <vt:lpstr>様式9(共同体構成員）</vt:lpstr>
      <vt:lpstr>＜記入例＞様式8(管理法人）</vt:lpstr>
      <vt:lpstr>＜記入例1＞様式9(共同体構成員）</vt:lpstr>
      <vt:lpstr>＜記入例2＞様式9(共同体構成員）</vt:lpstr>
      <vt:lpstr>'＜記入例＞様式8(管理法人）'!Print_Area</vt:lpstr>
      <vt:lpstr>'＜記入例1＞様式9(共同体構成員）'!Print_Area</vt:lpstr>
      <vt:lpstr>'＜記入例2＞様式9(共同体構成員）'!Print_Area</vt:lpstr>
      <vt:lpstr>'様式8(管理法人）'!Print_Area</vt:lpstr>
      <vt:lpstr>'様式9(共同体構成員）'!Print_Area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dc:creator>
  <cp:lastModifiedBy>竹内 章祝</cp:lastModifiedBy>
  <cp:lastPrinted>2025-04-30T02:54:46Z</cp:lastPrinted>
  <dcterms:created xsi:type="dcterms:W3CDTF">2007-12-06T07:36:01Z</dcterms:created>
  <dcterms:modified xsi:type="dcterms:W3CDTF">2025-05-07T04:45:05Z</dcterms:modified>
</cp:coreProperties>
</file>